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kharron\Desktop\002_GridPP (local files)\GRIDPP REPORTS\Q221\"/>
    </mc:Choice>
  </mc:AlternateContent>
  <xr:revisionPtr revIDLastSave="0" documentId="13_ncr:1_{F64BDE10-C61E-451A-BB23-0037229D483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source &amp; Narrative" sheetId="1" r:id="rId1"/>
    <sheet name="Metrics &amp; Milestones" sheetId="2" r:id="rId2"/>
    <sheet name="Outreach &amp; Knowledge Sharing" sheetId="3" r:id="rId3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2" l="1"/>
  <c r="M41" i="2"/>
  <c r="M42" i="2"/>
  <c r="M46" i="2"/>
  <c r="M47" i="2"/>
  <c r="M48" i="2"/>
  <c r="M49" i="2"/>
  <c r="M39" i="2"/>
  <c r="G17" i="2"/>
  <c r="G16" i="2"/>
  <c r="G15" i="2"/>
  <c r="G7" i="2"/>
  <c r="G33" i="2"/>
  <c r="G32" i="2"/>
  <c r="G31" i="2"/>
  <c r="G30" i="2"/>
  <c r="G29" i="2"/>
  <c r="G28" i="2"/>
  <c r="G27" i="2"/>
  <c r="G26" i="2"/>
  <c r="G25" i="2"/>
  <c r="G24" i="2"/>
  <c r="G23" i="2"/>
  <c r="G22" i="2"/>
  <c r="G18" i="2"/>
  <c r="G14" i="2"/>
  <c r="G13" i="2"/>
  <c r="G12" i="2"/>
  <c r="G11" i="2"/>
  <c r="G10" i="2"/>
  <c r="G9" i="2"/>
  <c r="G8" i="2"/>
  <c r="G6" i="2"/>
  <c r="G5" i="2"/>
  <c r="G4" i="2"/>
</calcChain>
</file>

<file path=xl/sharedStrings.xml><?xml version="1.0" encoding="utf-8"?>
<sst xmlns="http://schemas.openxmlformats.org/spreadsheetml/2006/main" count="183" uniqueCount="123">
  <si>
    <t>Year</t>
  </si>
  <si>
    <t>Area</t>
  </si>
  <si>
    <t>CMS</t>
  </si>
  <si>
    <t>Quarter</t>
  </si>
  <si>
    <t>Q2</t>
  </si>
  <si>
    <t>Reporter</t>
  </si>
  <si>
    <t>Approved</t>
  </si>
  <si>
    <t>Narrative</t>
  </si>
  <si>
    <t>Successes</t>
  </si>
  <si>
    <t>Problems</t>
  </si>
  <si>
    <t>Tier 1</t>
  </si>
  <si>
    <t>Tier 2s</t>
  </si>
  <si>
    <t>Risks</t>
  </si>
  <si>
    <t>Type</t>
  </si>
  <si>
    <t>Risk</t>
  </si>
  <si>
    <t>Mitigation</t>
  </si>
  <si>
    <t>General</t>
  </si>
  <si>
    <t>Area Specifc</t>
  </si>
  <si>
    <t>Objectives and Deliverables Last Quarter</t>
  </si>
  <si>
    <t>Due Date</t>
  </si>
  <si>
    <t>Objective/Deliverable</t>
  </si>
  <si>
    <t>Metric/Output</t>
  </si>
  <si>
    <t>Objectives and Deliverables This Quarter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</si>
  <si>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</si>
  <si>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</si>
  <si>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</si>
  <si>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</si>
  <si>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</si>
  <si>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</si>
  <si>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</si>
  <si>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</si>
  <si>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</si>
  <si>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</si>
  <si>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</si>
  <si>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</si>
  <si>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Tier-1 Data Transfer Quality</t>
  </si>
  <si>
    <t>Metric OK</t>
  </si>
  <si>
    <t>MOK</t>
  </si>
  <si>
    <t>5% or pledge</t>
  </si>
  <si>
    <t>Timely and efficient availability and use of resources at RAL T1 (Global %)</t>
  </si>
  <si>
    <t>Metric Clost to Target</t>
  </si>
  <si>
    <t>MCT</t>
  </si>
  <si>
    <t>Tier-1 Average CPU Efficiency</t>
  </si>
  <si>
    <t>Metric not OK</t>
  </si>
  <si>
    <t>MFL</t>
  </si>
  <si>
    <t>Tier-1 Failure Rate</t>
  </si>
  <si>
    <t>Metric with no Target</t>
  </si>
  <si>
    <t>MNO</t>
  </si>
  <si>
    <t>Site availability at the Tier-1</t>
  </si>
  <si>
    <t>Data access efficiency via AAA, measured as variance from Global Tier-1 Average</t>
  </si>
  <si>
    <t>There is currently no way to access this information.</t>
  </si>
  <si>
    <t>Custodial Data Loss at Tier-1</t>
  </si>
  <si>
    <t>None</t>
  </si>
  <si>
    <t>Transfer rates to the UK Tier 2s</t>
  </si>
  <si>
    <t xml:space="preserve">No major problems   </t>
  </si>
  <si>
    <t>Site availability at the Tier-2s</t>
  </si>
  <si>
    <t>Site reliability at the Tier-2s</t>
  </si>
  <si>
    <t>As above</t>
  </si>
  <si>
    <t>Unique data loss at Tier-2s</t>
  </si>
  <si>
    <t>Failed analysis jobs</t>
  </si>
  <si>
    <t xml:space="preserve">Failed production jobs </t>
  </si>
  <si>
    <t>T2 sites provide an appropriate level of resource to CMS</t>
  </si>
  <si>
    <t>Job performance/efficiency using AAA data transfer</t>
  </si>
  <si>
    <t>Milestones</t>
  </si>
  <si>
    <t>Key - Milestones</t>
  </si>
  <si>
    <t>Started</t>
  </si>
  <si>
    <t>Completed</t>
  </si>
  <si>
    <t>N</t>
  </si>
  <si>
    <t>Report on delivery to CMS during year</t>
  </si>
  <si>
    <t>Milestone Achieved</t>
  </si>
  <si>
    <t>MSA</t>
  </si>
  <si>
    <t>Milestone Ongoing</t>
  </si>
  <si>
    <t>MOG</t>
  </si>
  <si>
    <t>Milestone Overdue</t>
  </si>
  <si>
    <t>MOD</t>
  </si>
  <si>
    <t>Milestone not due</t>
  </si>
  <si>
    <t>MSU</t>
  </si>
  <si>
    <t>Review of CMS AAA Efficiency</t>
  </si>
  <si>
    <t>Site availability</t>
  </si>
  <si>
    <t xml:space="preserve">Site  </t>
  </si>
  <si>
    <t>Jan</t>
  </si>
  <si>
    <t>Feb</t>
  </si>
  <si>
    <t>Mar</t>
  </si>
  <si>
    <t>Avg</t>
  </si>
  <si>
    <t>T1</t>
  </si>
  <si>
    <t>IC</t>
  </si>
  <si>
    <t>RALPP</t>
  </si>
  <si>
    <t>Brunel</t>
  </si>
  <si>
    <t>Site reliability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</si>
  <si>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</si>
  <si>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</si>
  <si>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</si>
  <si>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</si>
  <si>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</si>
  <si>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</si>
  <si>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</si>
  <si>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</si>
  <si>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</si>
  <si>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</si>
  <si>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</si>
  <si>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</si>
  <si>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 xml:space="preserve">No major problems for site to site transfers. Tape pledge was full throughout Q2 so there have not been writes there. </t>
  </si>
  <si>
    <t xml:space="preserve">A short period at the start of the quarter below pledge (before coming out of drain) but compensated with periods well above pledge. RAL ran 9.6% of Completed T1 jobs.  </t>
  </si>
  <si>
    <t>Back into the 'normal' zone. But still 25-35 percentage points below any other T1 for the same period. Mostly onsite reads during this period.</t>
  </si>
  <si>
    <t>Much improved failure rate compared to recent quarters. Other T1s are at 10% or less, but if LogCollect are taken into account (29% of all failures this quarter) then RAL is in line with these, and this should be orange, if not nearly green.</t>
  </si>
  <si>
    <t>IC - 100/100/100%, Brunel - 96% (99/99/91%), RALPP - 84% (100/83/69%). Source e.g.: https://monit-wlcg-sitemon.web.cern.ch/monit-wlcg-sitemon/reports/2021/202104/wlcg/WLCG_All_Sites_CMS_Apr2021.pdf</t>
  </si>
  <si>
    <t>WLCG Sitemon - 99% April, 100% May, 100% June</t>
  </si>
  <si>
    <t>About 20% failure rate for analysis jobs, which is an improvement on last quarter</t>
  </si>
  <si>
    <t>&lt;10% failure rate for production jobs, which is the better than last quarter</t>
  </si>
  <si>
    <t>UK sites provided CPU to complete 3.8% of CMS T2 jobs (should this really be green?) UK number is lower than Q1, and the overall provision of T2s is a little higher due to increase at CERN.</t>
  </si>
  <si>
    <t xml:space="preserve">Ongoing problems with job efficiency. </t>
  </si>
  <si>
    <t xml:space="preserve">Much improved job failure rate, although this is likely related to the observation that many fewer jobs are accessing data offsite. </t>
  </si>
  <si>
    <t>Need to keep an eye on the reduction of CMS jobs running in Q2 compared with Q1</t>
  </si>
  <si>
    <t>Vector read functionality being developed at RAL for the Tier 1 jobs reading from Echo disk, may never work</t>
  </si>
  <si>
    <t>TBD</t>
  </si>
  <si>
    <t>Poor offsite read performance</t>
  </si>
  <si>
    <t xml:space="preserve">New network bypassing firewall should help this. </t>
  </si>
  <si>
    <t>Y</t>
  </si>
  <si>
    <t>Milestone Suspended - work on Tier-1 CMS efficiency is an ongoing evalation of multiple aspects of CMS efficiency, including AAA, and depositions from the CMS reps are that it is impossible/unfeasible to measure "AAA efficiency" as a single entity. (See Metric 2:24)</t>
  </si>
  <si>
    <t>S</t>
  </si>
  <si>
    <t>N/A</t>
  </si>
  <si>
    <t>KE</t>
  </si>
  <si>
    <t>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</si>
</sst>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65"/>
      <name val="Calibri"/>
      <family val="2"/>
      <scheme val="minor"/>
    </font>
    <font>
      <sz val="11"/>
      <color indexed="2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theme="1"/>
      <name val="Calibri (Body)"/>
    </font>
    <font>
      <sz val="11"/>
      <color rgb="FF0061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75717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6">
    <xf numFmtId="0" fontId="0" fillId="0" borderId="0"/>
    <xf numFmtId="0" fontId="5" fillId="2" borderId="0" applyNumberFormat="0" applyBorder="0"/>
    <xf numFmtId="0" fontId="6" fillId="0" borderId="0" applyNumberFormat="0" applyFill="0" applyBorder="0"/>
    <xf numFmtId="9" fontId="10" fillId="0" borderId="0" applyFont="0" applyFill="0" applyBorder="0"/>
    <xf numFmtId="0" fontId="11" fillId="14" borderId="0" applyNumberFormat="0" applyBorder="0" applyAlignment="0" applyProtection="0"/>
    <xf numFmtId="0" fontId="13" fillId="16" borderId="0" applyNumberFormat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0" fillId="0" borderId="14" xfId="0" applyBorder="1" applyAlignment="1">
      <alignment vertical="center"/>
    </xf>
    <xf numFmtId="0" fontId="7" fillId="5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7" fillId="3" borderId="1" xfId="0" applyFont="1" applyFill="1" applyBorder="1"/>
    <xf numFmtId="0" fontId="0" fillId="0" borderId="11" xfId="0" applyBorder="1" applyAlignment="1">
      <alignment horizontal="center" vertical="center"/>
    </xf>
    <xf numFmtId="9" fontId="0" fillId="0" borderId="13" xfId="0" applyNumberFormat="1" applyBorder="1" applyAlignment="1">
      <alignment horizontal="center"/>
    </xf>
    <xf numFmtId="9" fontId="0" fillId="0" borderId="10" xfId="0" applyNumberFormat="1" applyBorder="1" applyAlignment="1">
      <alignment horizontal="center" vertical="center"/>
    </xf>
    <xf numFmtId="9" fontId="0" fillId="0" borderId="10" xfId="3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8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2" applyAlignment="1">
      <alignment wrapText="1"/>
    </xf>
    <xf numFmtId="0" fontId="0" fillId="9" borderId="1" xfId="0" applyFill="1" applyBorder="1"/>
    <xf numFmtId="9" fontId="0" fillId="0" borderId="11" xfId="0" applyNumberFormat="1" applyBorder="1" applyAlignment="1">
      <alignment horizontal="center" vertical="center"/>
    </xf>
    <xf numFmtId="0" fontId="0" fillId="10" borderId="1" xfId="0" applyFill="1" applyBorder="1"/>
    <xf numFmtId="0" fontId="0" fillId="11" borderId="1" xfId="0" applyFill="1" applyBorder="1"/>
    <xf numFmtId="0" fontId="8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14" xfId="3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left"/>
    </xf>
    <xf numFmtId="17" fontId="9" fillId="0" borderId="4" xfId="0" applyNumberFormat="1" applyFont="1" applyBorder="1" applyAlignment="1">
      <alignment horizontal="center" vertical="center"/>
    </xf>
    <xf numFmtId="17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12" borderId="1" xfId="0" applyFill="1" applyBorder="1"/>
    <xf numFmtId="0" fontId="0" fillId="0" borderId="1" xfId="0" applyBorder="1" applyAlignment="1">
      <alignment vertical="center" wrapText="1"/>
    </xf>
    <xf numFmtId="17" fontId="9" fillId="0" borderId="1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13" borderId="1" xfId="0" applyFill="1" applyBorder="1"/>
    <xf numFmtId="17" fontId="9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7" fillId="3" borderId="4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17" fontId="0" fillId="0" borderId="10" xfId="0" applyNumberFormat="1" applyBorder="1" applyAlignment="1">
      <alignment horizontal="center" vertical="center"/>
    </xf>
    <xf numFmtId="0" fontId="13" fillId="16" borderId="3" xfId="5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7" borderId="4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5" fillId="2" borderId="0" xfId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1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wrapText="1"/>
    </xf>
    <xf numFmtId="0" fontId="5" fillId="0" borderId="0" xfId="1" applyFill="1" applyAlignment="1">
      <alignment wrapText="1"/>
    </xf>
    <xf numFmtId="9" fontId="11" fillId="14" borderId="0" xfId="4" applyNumberFormat="1" applyAlignment="1">
      <alignment horizontal="center" vertical="center" wrapText="1"/>
    </xf>
    <xf numFmtId="0" fontId="11" fillId="14" borderId="0" xfId="4" applyAlignment="1">
      <alignment horizontal="center" vertical="center" wrapText="1"/>
    </xf>
    <xf numFmtId="9" fontId="11" fillId="15" borderId="0" xfId="4" applyNumberFormat="1" applyFill="1" applyAlignment="1">
      <alignment horizontal="center" vertical="center" wrapText="1"/>
    </xf>
    <xf numFmtId="0" fontId="11" fillId="15" borderId="0" xfId="4" applyFill="1" applyAlignment="1">
      <alignment horizontal="center" vertical="center" wrapText="1"/>
    </xf>
    <xf numFmtId="9" fontId="5" fillId="2" borderId="0" xfId="1" applyNumberFormat="1" applyAlignment="1"/>
    <xf numFmtId="0" fontId="5" fillId="2" borderId="0" xfId="1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3" borderId="9" xfId="0" applyFont="1" applyFill="1" applyBorder="1" applyAlignment="1">
      <alignment horizontal="center"/>
    </xf>
  </cellXfs>
  <cellStyles count="6">
    <cellStyle name="Accent6" xfId="1" builtinId="49"/>
    <cellStyle name="Bad" xfId="4" builtinId="27"/>
    <cellStyle name="Good" xfId="5" builtinId="26"/>
    <cellStyle name="Hyperlink" xfId="2" builtinId="8"/>
    <cellStyle name="Normal" xfId="0" builtinId="0"/>
    <cellStyle name="Percent" xfId="3" builtinId="5"/>
  </cellStyles>
  <dxfs count="82"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7"/>
  <sheetViews>
    <sheetView tabSelected="1" zoomScale="130" workbookViewId="0">
      <selection activeCell="H4" sqref="H4"/>
    </sheetView>
  </sheetViews>
  <sheetFormatPr defaultColWidth="8.85546875" defaultRowHeight="15"/>
  <cols>
    <col min="2" max="2" width="15.42578125" bestFit="1" customWidth="1"/>
    <col min="3" max="3" width="17.140625" bestFit="1" customWidth="1"/>
    <col min="4" max="4" width="20.28515625" bestFit="1" customWidth="1"/>
    <col min="5" max="5" width="9.140625" style="1" bestFit="1"/>
    <col min="6" max="6" width="9.42578125" style="1" bestFit="1" customWidth="1"/>
    <col min="7" max="10" width="9.140625" style="1" bestFit="1"/>
  </cols>
  <sheetData>
    <row r="2" spans="2:10">
      <c r="B2" s="2" t="s">
        <v>0</v>
      </c>
      <c r="C2" s="3">
        <v>2021</v>
      </c>
      <c r="D2" s="51" t="s">
        <v>1</v>
      </c>
      <c r="E2" s="89" t="s">
        <v>2</v>
      </c>
      <c r="F2" s="89"/>
    </row>
    <row r="3" spans="2:10">
      <c r="B3" s="2" t="s">
        <v>3</v>
      </c>
      <c r="C3" s="55" t="s">
        <v>4</v>
      </c>
      <c r="D3" s="51" t="s">
        <v>5</v>
      </c>
      <c r="E3" s="89" t="s">
        <v>121</v>
      </c>
      <c r="F3" s="89"/>
      <c r="G3" s="51" t="s">
        <v>6</v>
      </c>
      <c r="H3" s="89" t="s">
        <v>122</v>
      </c>
      <c r="I3" s="89"/>
    </row>
    <row r="4" spans="2:10">
      <c r="B4" s="4"/>
      <c r="C4" s="1"/>
      <c r="D4" s="4"/>
    </row>
    <row r="6" spans="2:10">
      <c r="B6" s="86" t="s">
        <v>7</v>
      </c>
      <c r="C6" s="87"/>
      <c r="D6" s="87"/>
      <c r="E6" s="87"/>
      <c r="F6" s="87"/>
      <c r="G6" s="87"/>
      <c r="H6" s="87"/>
      <c r="I6" s="87"/>
      <c r="J6" s="88"/>
    </row>
    <row r="7" spans="2:10">
      <c r="B7" s="6" t="s">
        <v>1</v>
      </c>
      <c r="C7" s="83" t="s">
        <v>8</v>
      </c>
      <c r="D7" s="83"/>
      <c r="E7" s="83"/>
      <c r="F7" s="84" t="s">
        <v>9</v>
      </c>
      <c r="G7" s="83"/>
      <c r="H7" s="83"/>
      <c r="I7" s="83"/>
      <c r="J7" s="85"/>
    </row>
    <row r="8" spans="2:10" ht="96.95" customHeight="1">
      <c r="B8" s="7" t="s">
        <v>10</v>
      </c>
      <c r="C8" s="71" t="s">
        <v>111</v>
      </c>
      <c r="D8" s="72"/>
      <c r="E8" s="73"/>
      <c r="F8" s="71" t="s">
        <v>110</v>
      </c>
      <c r="G8" s="72"/>
      <c r="H8" s="72"/>
      <c r="I8" s="72"/>
      <c r="J8" s="73"/>
    </row>
    <row r="9" spans="2:10" ht="60" customHeight="1">
      <c r="B9" s="7" t="s">
        <v>11</v>
      </c>
      <c r="C9" s="71"/>
      <c r="D9" s="72"/>
      <c r="E9" s="73"/>
      <c r="F9" s="71" t="s">
        <v>112</v>
      </c>
      <c r="G9" s="72"/>
      <c r="H9" s="72"/>
      <c r="I9" s="72"/>
      <c r="J9" s="73"/>
    </row>
    <row r="10" spans="2:10">
      <c r="C10" s="1"/>
      <c r="D10" s="1"/>
    </row>
    <row r="11" spans="2:10">
      <c r="C11" s="1"/>
      <c r="D11" s="1"/>
    </row>
    <row r="12" spans="2:10">
      <c r="B12" s="77" t="s">
        <v>12</v>
      </c>
      <c r="C12" s="78"/>
      <c r="D12" s="78"/>
      <c r="E12" s="78"/>
      <c r="F12" s="78"/>
      <c r="G12" s="78"/>
      <c r="H12" s="78"/>
      <c r="I12" s="78"/>
      <c r="J12" s="79"/>
    </row>
    <row r="13" spans="2:10">
      <c r="B13" s="8" t="s">
        <v>13</v>
      </c>
      <c r="C13" s="80" t="s">
        <v>14</v>
      </c>
      <c r="D13" s="80"/>
      <c r="E13" s="80"/>
      <c r="F13" s="81" t="s">
        <v>15</v>
      </c>
      <c r="G13" s="80"/>
      <c r="H13" s="80"/>
      <c r="I13" s="80"/>
      <c r="J13" s="82"/>
    </row>
    <row r="14" spans="2:10" ht="60" customHeight="1">
      <c r="B14" s="7" t="s">
        <v>16</v>
      </c>
      <c r="C14" s="70" t="s">
        <v>115</v>
      </c>
      <c r="D14" s="59"/>
      <c r="E14" s="60"/>
      <c r="F14" s="70" t="s">
        <v>116</v>
      </c>
      <c r="G14" s="59"/>
      <c r="H14" s="59"/>
      <c r="I14" s="59"/>
      <c r="J14" s="60"/>
    </row>
    <row r="15" spans="2:10" ht="60" customHeight="1">
      <c r="B15" s="7" t="s">
        <v>17</v>
      </c>
      <c r="C15" s="71" t="s">
        <v>113</v>
      </c>
      <c r="D15" s="72"/>
      <c r="E15" s="73"/>
      <c r="F15" s="70" t="s">
        <v>114</v>
      </c>
      <c r="G15" s="59"/>
      <c r="H15" s="59"/>
      <c r="I15" s="59"/>
      <c r="J15" s="60"/>
    </row>
    <row r="18" spans="2:10">
      <c r="B18" s="74" t="s">
        <v>18</v>
      </c>
      <c r="C18" s="75"/>
      <c r="D18" s="75"/>
      <c r="E18" s="75"/>
      <c r="F18" s="75"/>
      <c r="G18" s="75"/>
      <c r="H18" s="75"/>
      <c r="I18" s="75"/>
      <c r="J18" s="76"/>
    </row>
    <row r="19" spans="2:10">
      <c r="B19" s="9" t="s">
        <v>19</v>
      </c>
      <c r="C19" s="67" t="s">
        <v>20</v>
      </c>
      <c r="D19" s="67"/>
      <c r="E19" s="67"/>
      <c r="F19" s="68" t="s">
        <v>21</v>
      </c>
      <c r="G19" s="67"/>
      <c r="H19" s="67"/>
      <c r="I19" s="67"/>
      <c r="J19" s="69"/>
    </row>
    <row r="20" spans="2:10" ht="60" customHeight="1">
      <c r="B20" s="7"/>
      <c r="C20" s="58"/>
      <c r="D20" s="59"/>
      <c r="E20" s="60"/>
      <c r="F20" s="58"/>
      <c r="G20" s="59"/>
      <c r="H20" s="59"/>
      <c r="I20" s="59"/>
      <c r="J20" s="60"/>
    </row>
    <row r="21" spans="2:10" ht="60" customHeight="1">
      <c r="B21" s="7"/>
      <c r="C21" s="58"/>
      <c r="D21" s="59"/>
      <c r="E21" s="60"/>
      <c r="F21" s="58"/>
      <c r="G21" s="59"/>
      <c r="H21" s="59"/>
      <c r="I21" s="59"/>
      <c r="J21" s="60"/>
    </row>
    <row r="24" spans="2:10">
      <c r="B24" s="61" t="s">
        <v>22</v>
      </c>
      <c r="C24" s="62"/>
      <c r="D24" s="62"/>
      <c r="E24" s="62"/>
      <c r="F24" s="62"/>
      <c r="G24" s="62"/>
      <c r="H24" s="62"/>
      <c r="I24" s="62"/>
      <c r="J24" s="63"/>
    </row>
    <row r="25" spans="2:10">
      <c r="B25" s="10" t="s">
        <v>19</v>
      </c>
      <c r="C25" s="64" t="s">
        <v>20</v>
      </c>
      <c r="D25" s="64"/>
      <c r="E25" s="64"/>
      <c r="F25" s="65" t="s">
        <v>21</v>
      </c>
      <c r="G25" s="64"/>
      <c r="H25" s="64"/>
      <c r="I25" s="64"/>
      <c r="J25" s="66"/>
    </row>
    <row r="26" spans="2:10" ht="60" customHeight="1">
      <c r="B26" s="7"/>
      <c r="C26" s="58"/>
      <c r="D26" s="59"/>
      <c r="E26" s="60"/>
      <c r="F26" s="58"/>
      <c r="G26" s="59"/>
      <c r="H26" s="59"/>
      <c r="I26" s="59"/>
      <c r="J26" s="60"/>
    </row>
    <row r="27" spans="2:10" ht="60" customHeight="1">
      <c r="B27" s="7"/>
      <c r="C27" s="58"/>
      <c r="D27" s="59"/>
      <c r="E27" s="60"/>
      <c r="F27" s="58"/>
      <c r="G27" s="59"/>
      <c r="H27" s="59"/>
      <c r="I27" s="59"/>
      <c r="J27" s="60"/>
    </row>
  </sheetData>
  <mergeCells count="31">
    <mergeCell ref="E2:F2"/>
    <mergeCell ref="E3:F3"/>
    <mergeCell ref="H3:I3"/>
    <mergeCell ref="C7:E7"/>
    <mergeCell ref="F7:J7"/>
    <mergeCell ref="B6:J6"/>
    <mergeCell ref="C8:E8"/>
    <mergeCell ref="F8:J8"/>
    <mergeCell ref="C9:E9"/>
    <mergeCell ref="F9:J9"/>
    <mergeCell ref="B12:J12"/>
    <mergeCell ref="C13:E13"/>
    <mergeCell ref="F13:J13"/>
    <mergeCell ref="C14:E14"/>
    <mergeCell ref="F14:J14"/>
    <mergeCell ref="C15:E15"/>
    <mergeCell ref="F15:J15"/>
    <mergeCell ref="B18:J18"/>
    <mergeCell ref="C19:E19"/>
    <mergeCell ref="F19:J19"/>
    <mergeCell ref="C20:E20"/>
    <mergeCell ref="F20:J20"/>
    <mergeCell ref="C21:E21"/>
    <mergeCell ref="F21:J21"/>
    <mergeCell ref="C27:E27"/>
    <mergeCell ref="F27:J27"/>
    <mergeCell ref="B24:J24"/>
    <mergeCell ref="C25:E25"/>
    <mergeCell ref="F25:J25"/>
    <mergeCell ref="C26:E26"/>
    <mergeCell ref="F26:J2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49"/>
  <sheetViews>
    <sheetView topLeftCell="C31" zoomScale="130" workbookViewId="0">
      <selection activeCell="F18" sqref="F18"/>
    </sheetView>
  </sheetViews>
  <sheetFormatPr defaultColWidth="8.85546875" defaultRowHeight="15"/>
  <cols>
    <col min="1" max="1" width="4.140625" bestFit="1" customWidth="1"/>
    <col min="3" max="3" width="10.7109375" bestFit="1" customWidth="1"/>
    <col min="6" max="6" width="10.42578125" bestFit="1" customWidth="1"/>
    <col min="8" max="8" width="67.140625" bestFit="1" customWidth="1"/>
    <col min="9" max="9" width="10.140625" bestFit="1" customWidth="1"/>
    <col min="16" max="16" width="17.42578125" customWidth="1"/>
    <col min="17" max="17" width="20.42578125" bestFit="1" customWidth="1"/>
    <col min="18" max="18" width="6.7109375" bestFit="1" customWidth="1"/>
    <col min="19" max="19" width="11.140625" bestFit="1" customWidth="1"/>
    <col min="20" max="20" width="7.42578125" bestFit="1" customWidth="1"/>
  </cols>
  <sheetData>
    <row r="2" spans="2:20">
      <c r="B2" s="93" t="s">
        <v>23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R2" s="95" t="s">
        <v>24</v>
      </c>
      <c r="S2" s="96"/>
      <c r="T2" s="97"/>
    </row>
    <row r="3" spans="2:20">
      <c r="B3" s="47" t="s">
        <v>25</v>
      </c>
      <c r="C3" s="5" t="s">
        <v>26</v>
      </c>
      <c r="D3" s="52" t="s">
        <v>27</v>
      </c>
      <c r="E3" s="51" t="s">
        <v>28</v>
      </c>
      <c r="F3" s="51" t="s">
        <v>29</v>
      </c>
      <c r="G3" s="47" t="s">
        <v>30</v>
      </c>
      <c r="H3" s="11" t="s">
        <v>31</v>
      </c>
      <c r="I3" s="90" t="s">
        <v>32</v>
      </c>
      <c r="J3" s="91"/>
      <c r="K3" s="91"/>
      <c r="L3" s="91"/>
      <c r="M3" s="91"/>
      <c r="N3" s="91"/>
      <c r="O3" s="91"/>
      <c r="P3" s="92"/>
      <c r="R3" s="12" t="s">
        <v>33</v>
      </c>
      <c r="S3" s="12" t="s">
        <v>31</v>
      </c>
      <c r="T3" s="2" t="s">
        <v>34</v>
      </c>
    </row>
    <row r="4" spans="2:20" ht="48" customHeight="1">
      <c r="B4" s="48">
        <v>2</v>
      </c>
      <c r="C4" s="13">
        <v>10</v>
      </c>
      <c r="D4" s="14"/>
      <c r="E4" s="15">
        <v>0.05</v>
      </c>
      <c r="F4" s="16" t="s">
        <v>120</v>
      </c>
      <c r="G4" s="17" t="str">
        <f t="shared" ref="G4:G14" si="0">_xlfn.IFS(ISBLANK(F4), "AWI", D4&lt;=F4,"MOK",(D4-E4)&lt;=F4,"MCT",D4&gt;F4,"MFL")</f>
        <v>MOK</v>
      </c>
      <c r="H4" s="18" t="s">
        <v>35</v>
      </c>
      <c r="I4" s="98" t="s">
        <v>101</v>
      </c>
      <c r="J4" s="98"/>
      <c r="K4" s="98"/>
      <c r="L4" s="98"/>
      <c r="M4" s="98"/>
      <c r="N4" s="98"/>
      <c r="O4" s="98"/>
      <c r="P4" s="98"/>
      <c r="R4" s="19"/>
      <c r="S4" s="20" t="s">
        <v>36</v>
      </c>
      <c r="T4" s="21" t="s">
        <v>37</v>
      </c>
    </row>
    <row r="5" spans="2:20" ht="72" customHeight="1">
      <c r="B5" s="48">
        <v>2</v>
      </c>
      <c r="C5" s="13">
        <v>11</v>
      </c>
      <c r="D5" s="22" t="s">
        <v>38</v>
      </c>
      <c r="E5" s="16">
        <v>0.05</v>
      </c>
      <c r="F5" s="16">
        <v>9.6000000000000002E-2</v>
      </c>
      <c r="G5" s="57" t="e">
        <f t="shared" si="0"/>
        <v>#VALUE!</v>
      </c>
      <c r="H5" s="23" t="s">
        <v>39</v>
      </c>
      <c r="I5" s="98" t="s">
        <v>102</v>
      </c>
      <c r="J5" s="98"/>
      <c r="K5" s="98"/>
      <c r="L5" s="98"/>
      <c r="M5" s="98"/>
      <c r="N5" s="98"/>
      <c r="O5" s="98"/>
      <c r="P5" s="98"/>
      <c r="Q5" s="24"/>
      <c r="R5" s="25"/>
      <c r="S5" s="20" t="s">
        <v>40</v>
      </c>
      <c r="T5" s="21" t="s">
        <v>41</v>
      </c>
    </row>
    <row r="6" spans="2:20" ht="48" customHeight="1">
      <c r="B6" s="48">
        <v>2</v>
      </c>
      <c r="C6" s="13">
        <v>12</v>
      </c>
      <c r="D6" s="26">
        <v>0.7</v>
      </c>
      <c r="E6" s="16">
        <v>0.05</v>
      </c>
      <c r="F6" s="16">
        <v>0.40600000000000003</v>
      </c>
      <c r="G6" s="17" t="str">
        <f t="shared" si="0"/>
        <v>MFL</v>
      </c>
      <c r="H6" s="23" t="s">
        <v>42</v>
      </c>
      <c r="I6" s="105" t="s">
        <v>103</v>
      </c>
      <c r="J6" s="106"/>
      <c r="K6" s="106"/>
      <c r="L6" s="106"/>
      <c r="M6" s="106"/>
      <c r="N6" s="106"/>
      <c r="O6" s="106"/>
      <c r="P6" s="106"/>
      <c r="Q6" s="24"/>
      <c r="R6" s="27"/>
      <c r="S6" s="20" t="s">
        <v>43</v>
      </c>
      <c r="T6" s="21" t="s">
        <v>44</v>
      </c>
    </row>
    <row r="7" spans="2:20" ht="48" customHeight="1">
      <c r="B7" s="48">
        <v>2</v>
      </c>
      <c r="C7" s="13">
        <v>13</v>
      </c>
      <c r="D7" s="26">
        <v>0.1</v>
      </c>
      <c r="E7" s="16">
        <v>0.05</v>
      </c>
      <c r="F7" s="16">
        <v>0.13</v>
      </c>
      <c r="G7" s="17" t="str">
        <f>_xlfn.IFS(ISBLANK(F7), "AWI", D7&gt;=F7,"MOK",(D7-E7)&gt;=F7,"MCT",D7&lt;F7,"MFL")</f>
        <v>MFL</v>
      </c>
      <c r="H7" s="23" t="s">
        <v>45</v>
      </c>
      <c r="I7" s="107" t="s">
        <v>104</v>
      </c>
      <c r="J7" s="108"/>
      <c r="K7" s="108"/>
      <c r="L7" s="108"/>
      <c r="M7" s="108"/>
      <c r="N7" s="108"/>
      <c r="O7" s="108"/>
      <c r="P7" s="108"/>
      <c r="Q7" s="24"/>
      <c r="R7" s="28"/>
      <c r="S7" s="20" t="s">
        <v>46</v>
      </c>
      <c r="T7" s="21" t="s">
        <v>47</v>
      </c>
    </row>
    <row r="8" spans="2:20" ht="48" customHeight="1">
      <c r="B8" s="48">
        <v>2</v>
      </c>
      <c r="C8" s="13">
        <v>14</v>
      </c>
      <c r="D8" s="26">
        <v>0.97</v>
      </c>
      <c r="E8" s="16">
        <v>0.05</v>
      </c>
      <c r="F8" s="16">
        <v>1</v>
      </c>
      <c r="G8" s="17" t="str">
        <f t="shared" si="0"/>
        <v>MOK</v>
      </c>
      <c r="H8" s="23" t="s">
        <v>48</v>
      </c>
      <c r="I8" s="109" t="s">
        <v>106</v>
      </c>
      <c r="J8" s="110"/>
      <c r="K8" s="110"/>
      <c r="L8" s="110"/>
      <c r="M8" s="110"/>
      <c r="N8" s="110"/>
      <c r="O8" s="110"/>
      <c r="P8" s="110"/>
    </row>
    <row r="9" spans="2:20" ht="64.5" customHeight="1">
      <c r="B9" s="48">
        <v>2</v>
      </c>
      <c r="C9" s="13">
        <v>15</v>
      </c>
      <c r="D9" s="26">
        <v>0.05</v>
      </c>
      <c r="E9" s="16">
        <v>0.05</v>
      </c>
      <c r="F9" s="16"/>
      <c r="G9" s="17" t="str">
        <f t="shared" si="0"/>
        <v>AWI</v>
      </c>
      <c r="H9" s="29" t="s">
        <v>49</v>
      </c>
      <c r="I9" s="111" t="s">
        <v>50</v>
      </c>
      <c r="J9" s="112"/>
      <c r="K9" s="112"/>
      <c r="L9" s="112"/>
      <c r="M9" s="112"/>
      <c r="N9" s="112"/>
      <c r="O9" s="112"/>
      <c r="P9" s="112"/>
    </row>
    <row r="10" spans="2:20" ht="48" customHeight="1">
      <c r="B10" s="48">
        <v>2</v>
      </c>
      <c r="C10" s="13">
        <v>16</v>
      </c>
      <c r="D10" s="26">
        <v>0</v>
      </c>
      <c r="E10" s="16">
        <v>0.01</v>
      </c>
      <c r="F10" s="16">
        <v>0</v>
      </c>
      <c r="G10" s="17" t="str">
        <f t="shared" si="0"/>
        <v>MOK</v>
      </c>
      <c r="H10" s="23" t="s">
        <v>51</v>
      </c>
      <c r="I10" s="102" t="s">
        <v>52</v>
      </c>
      <c r="J10" s="102"/>
      <c r="K10" s="102"/>
      <c r="L10" s="102"/>
      <c r="M10" s="102"/>
      <c r="N10" s="102"/>
      <c r="O10" s="102"/>
      <c r="P10" s="102"/>
    </row>
    <row r="11" spans="2:20" ht="48" customHeight="1">
      <c r="B11" s="48">
        <v>2</v>
      </c>
      <c r="C11" s="13">
        <v>17</v>
      </c>
      <c r="D11" s="26"/>
      <c r="E11" s="16">
        <v>0.05</v>
      </c>
      <c r="F11" s="16" t="s">
        <v>120</v>
      </c>
      <c r="G11" s="17" t="str">
        <f t="shared" ref="G11:G12" si="1">_xlfn.IFS(ISBLANK(F11), "AWI", D11&lt;=F11,"MOK",(D11-E11)&lt;=F11,"MCT",D11&gt;F11,"MFL")</f>
        <v>MOK</v>
      </c>
      <c r="H11" s="23" t="s">
        <v>53</v>
      </c>
      <c r="I11" s="113" t="s">
        <v>54</v>
      </c>
      <c r="J11" s="113"/>
      <c r="K11" s="113"/>
      <c r="L11" s="113"/>
      <c r="M11" s="113"/>
      <c r="N11" s="113"/>
      <c r="O11" s="113"/>
      <c r="P11" s="113"/>
      <c r="Q11" s="24"/>
    </row>
    <row r="12" spans="2:20" ht="48" customHeight="1">
      <c r="B12" s="48">
        <v>2</v>
      </c>
      <c r="C12" s="13">
        <v>18</v>
      </c>
      <c r="D12" s="26">
        <v>0.8</v>
      </c>
      <c r="E12" s="16">
        <v>0.05</v>
      </c>
      <c r="F12" s="16">
        <v>0.93</v>
      </c>
      <c r="G12" s="17" t="str">
        <f t="shared" si="1"/>
        <v>MOK</v>
      </c>
      <c r="H12" s="23" t="s">
        <v>55</v>
      </c>
      <c r="I12" s="99" t="s">
        <v>105</v>
      </c>
      <c r="J12" s="100"/>
      <c r="K12" s="100"/>
      <c r="L12" s="100"/>
      <c r="M12" s="100"/>
      <c r="N12" s="100"/>
      <c r="O12" s="100"/>
      <c r="P12" s="100"/>
    </row>
    <row r="13" spans="2:20" ht="48" customHeight="1">
      <c r="B13" s="48">
        <v>2</v>
      </c>
      <c r="C13" s="13">
        <v>19</v>
      </c>
      <c r="D13" s="26">
        <v>0.8</v>
      </c>
      <c r="E13" s="16">
        <v>0.05</v>
      </c>
      <c r="F13" s="16">
        <v>0.93</v>
      </c>
      <c r="G13" s="17" t="str">
        <f t="shared" si="0"/>
        <v>MOK</v>
      </c>
      <c r="H13" s="23" t="s">
        <v>56</v>
      </c>
      <c r="I13" s="100" t="s">
        <v>57</v>
      </c>
      <c r="J13" s="100"/>
      <c r="K13" s="100"/>
      <c r="L13" s="100"/>
      <c r="M13" s="100"/>
      <c r="N13" s="100"/>
      <c r="O13" s="100"/>
      <c r="P13" s="100"/>
    </row>
    <row r="14" spans="2:20" ht="48" customHeight="1">
      <c r="B14" s="48">
        <v>2</v>
      </c>
      <c r="C14" s="13">
        <v>20</v>
      </c>
      <c r="D14" s="26">
        <v>0</v>
      </c>
      <c r="E14" s="16">
        <v>0.05</v>
      </c>
      <c r="F14" s="16">
        <v>0</v>
      </c>
      <c r="G14" s="17" t="str">
        <f t="shared" si="0"/>
        <v>MOK</v>
      </c>
      <c r="H14" s="23" t="s">
        <v>58</v>
      </c>
      <c r="I14" s="101" t="s">
        <v>52</v>
      </c>
      <c r="J14" s="102"/>
      <c r="K14" s="102"/>
      <c r="L14" s="102"/>
      <c r="M14" s="102"/>
      <c r="N14" s="102"/>
      <c r="O14" s="102"/>
      <c r="P14" s="102"/>
    </row>
    <row r="15" spans="2:20" ht="48" customHeight="1">
      <c r="B15" s="48">
        <v>2</v>
      </c>
      <c r="C15" s="13">
        <v>21</v>
      </c>
      <c r="D15" s="26">
        <v>0.3</v>
      </c>
      <c r="E15" s="16">
        <v>0.05</v>
      </c>
      <c r="F15" s="16">
        <v>0.2</v>
      </c>
      <c r="G15" s="17" t="str">
        <f>_xlfn.IFS(ISBLANK(F15), "AWI", D15&gt;=F15,"MOK",(D15-E15)&gt;=F15,"MCT",D15&lt;F15,"MFL")</f>
        <v>MOK</v>
      </c>
      <c r="H15" s="23" t="s">
        <v>59</v>
      </c>
      <c r="I15" s="103" t="s">
        <v>107</v>
      </c>
      <c r="J15" s="104"/>
      <c r="K15" s="104"/>
      <c r="L15" s="104"/>
      <c r="M15" s="104"/>
      <c r="N15" s="104"/>
      <c r="O15" s="104"/>
      <c r="P15" s="104"/>
    </row>
    <row r="16" spans="2:20" ht="48" customHeight="1">
      <c r="B16" s="48">
        <v>2</v>
      </c>
      <c r="C16" s="13">
        <v>22</v>
      </c>
      <c r="D16" s="26">
        <v>0.2</v>
      </c>
      <c r="E16" s="16">
        <v>0.05</v>
      </c>
      <c r="F16" s="16">
        <v>0.1</v>
      </c>
      <c r="G16" s="17" t="str">
        <f>_xlfn.IFS(ISBLANK(F16), "AWI", D16&gt;=F16,"MOK",(D16-E16)&gt;=F16,"MCT",D16&lt;F16,"MFL")</f>
        <v>MOK</v>
      </c>
      <c r="H16" s="23" t="s">
        <v>60</v>
      </c>
      <c r="I16" s="114" t="s">
        <v>108</v>
      </c>
      <c r="J16" s="115"/>
      <c r="K16" s="115"/>
      <c r="L16" s="115"/>
      <c r="M16" s="115"/>
      <c r="N16" s="115"/>
      <c r="O16" s="115"/>
      <c r="P16" s="115"/>
    </row>
    <row r="17" spans="2:20" ht="48" customHeight="1">
      <c r="B17" s="48">
        <v>2</v>
      </c>
      <c r="C17" s="13">
        <v>23</v>
      </c>
      <c r="D17" s="26">
        <v>0.05</v>
      </c>
      <c r="E17" s="16">
        <v>0.05</v>
      </c>
      <c r="F17" s="16">
        <v>3.7999999999999999E-2</v>
      </c>
      <c r="G17" s="17" t="str">
        <f>_xlfn.IFS(ISBLANK(F17), "AWI", D17&gt;=F17,"MOK",(D17-E17)&gt;=F17,"MCT",D17&lt;F17,"MFL")</f>
        <v>MOK</v>
      </c>
      <c r="H17" s="23" t="s">
        <v>61</v>
      </c>
      <c r="I17" s="99" t="s">
        <v>109</v>
      </c>
      <c r="J17" s="100"/>
      <c r="K17" s="100"/>
      <c r="L17" s="100"/>
      <c r="M17" s="100"/>
      <c r="N17" s="100"/>
      <c r="O17" s="100"/>
      <c r="P17" s="100"/>
    </row>
    <row r="18" spans="2:20" ht="65.25" customHeight="1">
      <c r="B18" s="49">
        <v>2</v>
      </c>
      <c r="C18" s="30">
        <v>24</v>
      </c>
      <c r="D18" s="31">
        <v>0.8</v>
      </c>
      <c r="E18" s="32">
        <v>0.05</v>
      </c>
      <c r="F18" s="32"/>
      <c r="G18" s="17" t="str">
        <f>_xlfn.IFS(ISBLANK(F18), "AWI", D18&lt;=F18,"MOK",(D18-E18)&lt;=F18,"MCT",D18&gt;F18,"MFL")</f>
        <v>AWI</v>
      </c>
      <c r="H18" s="33" t="s">
        <v>62</v>
      </c>
      <c r="I18" s="111" t="s">
        <v>50</v>
      </c>
      <c r="J18" s="112"/>
      <c r="K18" s="112"/>
      <c r="L18" s="112"/>
      <c r="M18" s="112"/>
      <c r="N18" s="112"/>
      <c r="O18" s="112"/>
      <c r="P18" s="112"/>
    </row>
    <row r="19" spans="2:20" ht="48" customHeight="1">
      <c r="C19" s="1"/>
      <c r="D19" s="1"/>
      <c r="E19" s="1"/>
      <c r="F19" s="1"/>
      <c r="G19" s="1"/>
      <c r="H19" s="34"/>
      <c r="I19" s="34"/>
      <c r="J19" s="1"/>
      <c r="K19" s="1"/>
      <c r="L19" s="1"/>
      <c r="M19" s="1"/>
      <c r="N19" s="1"/>
    </row>
    <row r="20" spans="2:20" ht="15" customHeight="1">
      <c r="B20" s="95" t="s">
        <v>63</v>
      </c>
      <c r="C20" s="96"/>
      <c r="D20" s="96"/>
      <c r="E20" s="96"/>
      <c r="F20" s="96"/>
      <c r="G20" s="96"/>
      <c r="H20" s="96"/>
      <c r="I20" s="91"/>
      <c r="J20" s="91"/>
      <c r="K20" s="91"/>
      <c r="L20" s="91"/>
      <c r="M20" s="91"/>
      <c r="N20" s="91"/>
      <c r="O20" s="91"/>
      <c r="P20" s="92"/>
      <c r="R20" s="95" t="s">
        <v>64</v>
      </c>
      <c r="S20" s="96"/>
      <c r="T20" s="97"/>
    </row>
    <row r="21" spans="2:20" ht="15" customHeight="1">
      <c r="B21" s="53" t="s">
        <v>25</v>
      </c>
      <c r="C21" s="53" t="s">
        <v>26</v>
      </c>
      <c r="D21" s="53" t="s">
        <v>27</v>
      </c>
      <c r="E21" s="53" t="s">
        <v>65</v>
      </c>
      <c r="F21" s="35" t="s">
        <v>66</v>
      </c>
      <c r="G21" s="54" t="s">
        <v>30</v>
      </c>
      <c r="H21" s="36" t="s">
        <v>31</v>
      </c>
      <c r="I21" s="90" t="s">
        <v>32</v>
      </c>
      <c r="J21" s="91"/>
      <c r="K21" s="91"/>
      <c r="L21" s="91"/>
      <c r="M21" s="91"/>
      <c r="N21" s="91"/>
      <c r="O21" s="91"/>
      <c r="P21" s="92"/>
      <c r="R21" s="12" t="s">
        <v>33</v>
      </c>
      <c r="S21" s="12" t="s">
        <v>31</v>
      </c>
      <c r="T21" s="2" t="s">
        <v>34</v>
      </c>
    </row>
    <row r="22" spans="2:20" ht="48" customHeight="1">
      <c r="B22" s="50">
        <v>2</v>
      </c>
      <c r="C22" s="50">
        <v>5</v>
      </c>
      <c r="D22" s="37">
        <v>44166</v>
      </c>
      <c r="E22" s="37" t="s">
        <v>117</v>
      </c>
      <c r="F22" s="38">
        <v>44166</v>
      </c>
      <c r="G22" s="17" t="str">
        <f t="shared" ref="G22:G33" si="2">_xlfn.IFS(ISBLANK(F22), "MSU", D22&gt;=F22,"MSA",D22&lt;F22,"MOD")</f>
        <v>MSA</v>
      </c>
      <c r="H22" s="39" t="s">
        <v>68</v>
      </c>
      <c r="I22" s="116"/>
      <c r="J22" s="117"/>
      <c r="K22" s="117"/>
      <c r="L22" s="117"/>
      <c r="M22" s="117"/>
      <c r="N22" s="117"/>
      <c r="O22" s="117"/>
      <c r="P22" s="118"/>
      <c r="R22" s="40"/>
      <c r="S22" s="41" t="s">
        <v>69</v>
      </c>
      <c r="T22" s="21" t="s">
        <v>70</v>
      </c>
    </row>
    <row r="23" spans="2:20" ht="48" customHeight="1">
      <c r="B23" s="48">
        <v>2</v>
      </c>
      <c r="C23" s="48">
        <v>6</v>
      </c>
      <c r="D23" s="42">
        <v>44531</v>
      </c>
      <c r="E23" s="42" t="s">
        <v>67</v>
      </c>
      <c r="F23" s="48"/>
      <c r="G23" s="17" t="str">
        <f t="shared" si="2"/>
        <v>MSU</v>
      </c>
      <c r="H23" s="43" t="s">
        <v>68</v>
      </c>
      <c r="I23" s="119"/>
      <c r="J23" s="120"/>
      <c r="K23" s="120"/>
      <c r="L23" s="120"/>
      <c r="M23" s="120"/>
      <c r="N23" s="120"/>
      <c r="O23" s="120"/>
      <c r="P23" s="121"/>
      <c r="R23" s="25"/>
      <c r="S23" s="41" t="s">
        <v>71</v>
      </c>
      <c r="T23" s="21" t="s">
        <v>72</v>
      </c>
    </row>
    <row r="24" spans="2:20" ht="48" customHeight="1">
      <c r="B24" s="48">
        <v>2</v>
      </c>
      <c r="C24" s="48">
        <v>7</v>
      </c>
      <c r="D24" s="42">
        <v>44896</v>
      </c>
      <c r="E24" s="42" t="s">
        <v>67</v>
      </c>
      <c r="F24" s="48"/>
      <c r="G24" s="17" t="str">
        <f t="shared" si="2"/>
        <v>MSU</v>
      </c>
      <c r="H24" s="43" t="s">
        <v>68</v>
      </c>
      <c r="I24" s="119"/>
      <c r="J24" s="120"/>
      <c r="K24" s="120"/>
      <c r="L24" s="120"/>
      <c r="M24" s="120"/>
      <c r="N24" s="120"/>
      <c r="O24" s="120"/>
      <c r="P24" s="121"/>
      <c r="R24" s="27"/>
      <c r="S24" s="41" t="s">
        <v>73</v>
      </c>
      <c r="T24" s="21" t="s">
        <v>74</v>
      </c>
    </row>
    <row r="25" spans="2:20" ht="48" customHeight="1">
      <c r="B25" s="48">
        <v>2</v>
      </c>
      <c r="C25" s="48">
        <v>8</v>
      </c>
      <c r="D25" s="42">
        <v>45261</v>
      </c>
      <c r="E25" s="42" t="s">
        <v>67</v>
      </c>
      <c r="F25" s="48"/>
      <c r="G25" s="17" t="str">
        <f t="shared" si="2"/>
        <v>MSU</v>
      </c>
      <c r="H25" s="43" t="s">
        <v>68</v>
      </c>
      <c r="I25" s="119"/>
      <c r="J25" s="120"/>
      <c r="K25" s="120"/>
      <c r="L25" s="120"/>
      <c r="M25" s="120"/>
      <c r="N25" s="120"/>
      <c r="O25" s="120"/>
      <c r="P25" s="121"/>
      <c r="R25" s="44"/>
      <c r="S25" s="41" t="s">
        <v>75</v>
      </c>
      <c r="T25" s="21" t="s">
        <v>76</v>
      </c>
    </row>
    <row r="26" spans="2:20" ht="48" customHeight="1">
      <c r="B26" s="48">
        <v>2</v>
      </c>
      <c r="C26" s="48">
        <v>17</v>
      </c>
      <c r="D26" s="42">
        <v>44105</v>
      </c>
      <c r="E26" s="42" t="s">
        <v>117</v>
      </c>
      <c r="F26" s="56">
        <v>44105</v>
      </c>
      <c r="G26" s="17" t="str">
        <f t="shared" si="2"/>
        <v>MSA</v>
      </c>
      <c r="H26" s="23" t="s">
        <v>77</v>
      </c>
      <c r="I26" s="119"/>
      <c r="J26" s="120"/>
      <c r="K26" s="120"/>
      <c r="L26" s="120"/>
      <c r="M26" s="120"/>
      <c r="N26" s="120"/>
      <c r="O26" s="120"/>
      <c r="P26" s="121"/>
    </row>
    <row r="27" spans="2:20" ht="48" customHeight="1">
      <c r="B27" s="48">
        <v>2</v>
      </c>
      <c r="C27" s="48">
        <v>18</v>
      </c>
      <c r="D27" s="42">
        <v>44287</v>
      </c>
      <c r="E27" s="42" t="s">
        <v>119</v>
      </c>
      <c r="F27" s="48"/>
      <c r="G27" s="17" t="str">
        <f t="shared" si="2"/>
        <v>MSU</v>
      </c>
      <c r="H27" s="23" t="s">
        <v>77</v>
      </c>
      <c r="I27" s="119" t="s">
        <v>118</v>
      </c>
      <c r="J27" s="120"/>
      <c r="K27" s="120"/>
      <c r="L27" s="120"/>
      <c r="M27" s="120"/>
      <c r="N27" s="120"/>
      <c r="O27" s="120"/>
      <c r="P27" s="121"/>
    </row>
    <row r="28" spans="2:20" ht="48" customHeight="1">
      <c r="B28" s="48">
        <v>2</v>
      </c>
      <c r="C28" s="48">
        <v>19</v>
      </c>
      <c r="D28" s="42">
        <v>44470</v>
      </c>
      <c r="E28" s="42" t="s">
        <v>67</v>
      </c>
      <c r="F28" s="48"/>
      <c r="G28" s="17" t="str">
        <f t="shared" si="2"/>
        <v>MSU</v>
      </c>
      <c r="H28" s="23" t="s">
        <v>77</v>
      </c>
      <c r="I28" s="119"/>
      <c r="J28" s="120"/>
      <c r="K28" s="120"/>
      <c r="L28" s="120"/>
      <c r="M28" s="120"/>
      <c r="N28" s="120"/>
      <c r="O28" s="120"/>
      <c r="P28" s="121"/>
    </row>
    <row r="29" spans="2:20" ht="48" customHeight="1">
      <c r="B29" s="48">
        <v>2</v>
      </c>
      <c r="C29" s="48">
        <v>20</v>
      </c>
      <c r="D29" s="42">
        <v>44652</v>
      </c>
      <c r="E29" s="42" t="s">
        <v>67</v>
      </c>
      <c r="F29" s="48"/>
      <c r="G29" s="17" t="str">
        <f t="shared" si="2"/>
        <v>MSU</v>
      </c>
      <c r="H29" s="23" t="s">
        <v>77</v>
      </c>
      <c r="I29" s="119"/>
      <c r="J29" s="120"/>
      <c r="K29" s="120"/>
      <c r="L29" s="120"/>
      <c r="M29" s="120"/>
      <c r="N29" s="120"/>
      <c r="O29" s="120"/>
      <c r="P29" s="121"/>
    </row>
    <row r="30" spans="2:20" ht="48" customHeight="1">
      <c r="B30" s="48">
        <v>2</v>
      </c>
      <c r="C30" s="48">
        <v>21</v>
      </c>
      <c r="D30" s="42">
        <v>44835</v>
      </c>
      <c r="E30" s="42" t="s">
        <v>67</v>
      </c>
      <c r="F30" s="48"/>
      <c r="G30" s="17" t="str">
        <f t="shared" si="2"/>
        <v>MSU</v>
      </c>
      <c r="H30" s="23" t="s">
        <v>77</v>
      </c>
      <c r="I30" s="119"/>
      <c r="J30" s="120"/>
      <c r="K30" s="120"/>
      <c r="L30" s="120"/>
      <c r="M30" s="120"/>
      <c r="N30" s="120"/>
      <c r="O30" s="120"/>
      <c r="P30" s="121"/>
    </row>
    <row r="31" spans="2:20" ht="48" customHeight="1">
      <c r="B31" s="48">
        <v>2</v>
      </c>
      <c r="C31" s="48">
        <v>22</v>
      </c>
      <c r="D31" s="42">
        <v>45017</v>
      </c>
      <c r="E31" s="42" t="s">
        <v>67</v>
      </c>
      <c r="F31" s="48"/>
      <c r="G31" s="17" t="str">
        <f t="shared" si="2"/>
        <v>MSU</v>
      </c>
      <c r="H31" s="23" t="s">
        <v>77</v>
      </c>
      <c r="I31" s="119"/>
      <c r="J31" s="120"/>
      <c r="K31" s="120"/>
      <c r="L31" s="120"/>
      <c r="M31" s="120"/>
      <c r="N31" s="120"/>
      <c r="O31" s="120"/>
      <c r="P31" s="121"/>
    </row>
    <row r="32" spans="2:20" ht="48" customHeight="1">
      <c r="B32" s="48">
        <v>2</v>
      </c>
      <c r="C32" s="48">
        <v>23</v>
      </c>
      <c r="D32" s="42">
        <v>45200</v>
      </c>
      <c r="E32" s="42" t="s">
        <v>67</v>
      </c>
      <c r="F32" s="48"/>
      <c r="G32" s="17" t="str">
        <f t="shared" si="2"/>
        <v>MSU</v>
      </c>
      <c r="H32" s="23" t="s">
        <v>77</v>
      </c>
      <c r="I32" s="119"/>
      <c r="J32" s="120"/>
      <c r="K32" s="120"/>
      <c r="L32" s="120"/>
      <c r="M32" s="120"/>
      <c r="N32" s="120"/>
      <c r="O32" s="120"/>
      <c r="P32" s="121"/>
    </row>
    <row r="33" spans="2:16" ht="48" customHeight="1">
      <c r="B33" s="49">
        <v>2</v>
      </c>
      <c r="C33" s="49">
        <v>24</v>
      </c>
      <c r="D33" s="45">
        <v>45383</v>
      </c>
      <c r="E33" s="45" t="s">
        <v>67</v>
      </c>
      <c r="F33" s="49"/>
      <c r="G33" s="17" t="str">
        <f t="shared" si="2"/>
        <v>MSU</v>
      </c>
      <c r="H33" s="46" t="s">
        <v>77</v>
      </c>
      <c r="I33" s="122"/>
      <c r="J33" s="123"/>
      <c r="K33" s="123"/>
      <c r="L33" s="123"/>
      <c r="M33" s="123"/>
      <c r="N33" s="123"/>
      <c r="O33" s="123"/>
      <c r="P33" s="124"/>
    </row>
    <row r="37" spans="2:16">
      <c r="I37" t="s">
        <v>78</v>
      </c>
    </row>
    <row r="38" spans="2:16">
      <c r="I38" t="s">
        <v>79</v>
      </c>
      <c r="J38" t="s">
        <v>80</v>
      </c>
      <c r="K38" t="s">
        <v>81</v>
      </c>
      <c r="L38" t="s">
        <v>82</v>
      </c>
      <c r="M38" t="s">
        <v>83</v>
      </c>
    </row>
    <row r="39" spans="2:16">
      <c r="I39" t="s">
        <v>84</v>
      </c>
      <c r="J39">
        <v>100</v>
      </c>
      <c r="K39">
        <v>100</v>
      </c>
      <c r="L39">
        <v>100</v>
      </c>
      <c r="M39">
        <f>(J39+K39+L39)/3</f>
        <v>100</v>
      </c>
    </row>
    <row r="40" spans="2:16">
      <c r="I40" t="s">
        <v>85</v>
      </c>
      <c r="J40">
        <v>100</v>
      </c>
      <c r="K40">
        <v>100</v>
      </c>
      <c r="L40">
        <v>100</v>
      </c>
      <c r="M40">
        <f t="shared" ref="M40:M49" si="3">(J40+K40+L40)/3</f>
        <v>100</v>
      </c>
    </row>
    <row r="41" spans="2:16">
      <c r="I41" t="s">
        <v>86</v>
      </c>
      <c r="J41">
        <v>99</v>
      </c>
      <c r="K41">
        <v>100</v>
      </c>
      <c r="L41">
        <v>96</v>
      </c>
      <c r="M41">
        <f t="shared" si="3"/>
        <v>98.333333333333329</v>
      </c>
    </row>
    <row r="42" spans="2:16">
      <c r="I42" t="s">
        <v>87</v>
      </c>
      <c r="J42">
        <v>100</v>
      </c>
      <c r="K42">
        <v>99</v>
      </c>
      <c r="L42">
        <v>99</v>
      </c>
      <c r="M42">
        <f t="shared" si="3"/>
        <v>99.333333333333329</v>
      </c>
    </row>
    <row r="44" spans="2:16">
      <c r="I44" t="s">
        <v>88</v>
      </c>
    </row>
    <row r="45" spans="2:16">
      <c r="I45" t="s">
        <v>79</v>
      </c>
      <c r="J45" t="s">
        <v>80</v>
      </c>
      <c r="K45" t="s">
        <v>81</v>
      </c>
      <c r="L45" t="s">
        <v>82</v>
      </c>
    </row>
    <row r="46" spans="2:16">
      <c r="I46" t="s">
        <v>84</v>
      </c>
      <c r="J46">
        <v>100</v>
      </c>
      <c r="K46">
        <v>100</v>
      </c>
      <c r="L46">
        <v>100</v>
      </c>
      <c r="M46">
        <f t="shared" si="3"/>
        <v>100</v>
      </c>
    </row>
    <row r="47" spans="2:16">
      <c r="I47" t="s">
        <v>85</v>
      </c>
      <c r="J47">
        <v>100</v>
      </c>
      <c r="K47">
        <v>100</v>
      </c>
      <c r="L47">
        <v>100</v>
      </c>
      <c r="M47">
        <f t="shared" si="3"/>
        <v>100</v>
      </c>
    </row>
    <row r="48" spans="2:16">
      <c r="I48" t="s">
        <v>86</v>
      </c>
      <c r="J48">
        <v>99</v>
      </c>
      <c r="K48">
        <v>100</v>
      </c>
      <c r="L48">
        <v>96</v>
      </c>
      <c r="M48">
        <f t="shared" si="3"/>
        <v>98.333333333333329</v>
      </c>
    </row>
    <row r="49" spans="9:13">
      <c r="I49" t="s">
        <v>87</v>
      </c>
      <c r="J49">
        <v>100</v>
      </c>
      <c r="K49">
        <v>99</v>
      </c>
      <c r="L49">
        <v>99</v>
      </c>
      <c r="M49">
        <f t="shared" si="3"/>
        <v>99.333333333333329</v>
      </c>
    </row>
  </sheetData>
  <mergeCells count="33">
    <mergeCell ref="I31:P31"/>
    <mergeCell ref="I32:P32"/>
    <mergeCell ref="I33:P33"/>
    <mergeCell ref="I26:P26"/>
    <mergeCell ref="I27:P27"/>
    <mergeCell ref="I28:P28"/>
    <mergeCell ref="I29:P29"/>
    <mergeCell ref="I30:P30"/>
    <mergeCell ref="I21:P21"/>
    <mergeCell ref="I22:P22"/>
    <mergeCell ref="I23:P23"/>
    <mergeCell ref="I24:P24"/>
    <mergeCell ref="I25:P25"/>
    <mergeCell ref="I16:P16"/>
    <mergeCell ref="I17:P17"/>
    <mergeCell ref="I18:P18"/>
    <mergeCell ref="B20:P20"/>
    <mergeCell ref="R20:T20"/>
    <mergeCell ref="I12:P12"/>
    <mergeCell ref="I13:P13"/>
    <mergeCell ref="I14:P14"/>
    <mergeCell ref="I15:P15"/>
    <mergeCell ref="I6:P6"/>
    <mergeCell ref="I7:P7"/>
    <mergeCell ref="I8:P8"/>
    <mergeCell ref="I9:P9"/>
    <mergeCell ref="I10:P10"/>
    <mergeCell ref="I11:P11"/>
    <mergeCell ref="B2:P2"/>
    <mergeCell ref="R2:T2"/>
    <mergeCell ref="I3:P3"/>
    <mergeCell ref="I4:P4"/>
    <mergeCell ref="I5:P5"/>
  </mergeCells>
  <conditionalFormatting sqref="G5:G6">
    <cfRule type="cellIs" dxfId="81" priority="105" operator="equal">
      <formula>"MOK"</formula>
    </cfRule>
  </conditionalFormatting>
  <conditionalFormatting sqref="G5:G6">
    <cfRule type="cellIs" dxfId="80" priority="104" operator="equal">
      <formula>"MFL"</formula>
    </cfRule>
  </conditionalFormatting>
  <conditionalFormatting sqref="G5:G6">
    <cfRule type="cellIs" dxfId="79" priority="103" operator="equal">
      <formula>"MCT"</formula>
    </cfRule>
  </conditionalFormatting>
  <conditionalFormatting sqref="G5:G6">
    <cfRule type="cellIs" dxfId="78" priority="96" operator="equal">
      <formula>"MNO"</formula>
    </cfRule>
  </conditionalFormatting>
  <conditionalFormatting sqref="G5:G6">
    <cfRule type="cellIs" dxfId="77" priority="94" operator="equal">
      <formula>"MNO"</formula>
    </cfRule>
  </conditionalFormatting>
  <conditionalFormatting sqref="G4">
    <cfRule type="cellIs" dxfId="76" priority="89" operator="equal">
      <formula>"MOK"</formula>
    </cfRule>
  </conditionalFormatting>
  <conditionalFormatting sqref="G4">
    <cfRule type="cellIs" dxfId="75" priority="88" operator="equal">
      <formula>"MFL"</formula>
    </cfRule>
  </conditionalFormatting>
  <conditionalFormatting sqref="G4">
    <cfRule type="cellIs" dxfId="74" priority="87" operator="equal">
      <formula>"MCT"</formula>
    </cfRule>
  </conditionalFormatting>
  <conditionalFormatting sqref="G23:G25">
    <cfRule type="cellIs" dxfId="73" priority="77" operator="equal">
      <formula>"MSA"</formula>
    </cfRule>
  </conditionalFormatting>
  <conditionalFormatting sqref="G23:G25">
    <cfRule type="cellIs" dxfId="72" priority="76" operator="equal">
      <formula>"MOD"</formula>
    </cfRule>
  </conditionalFormatting>
  <conditionalFormatting sqref="G23:G25">
    <cfRule type="cellIs" dxfId="71" priority="75" operator="equal">
      <formula>"MSU"</formula>
    </cfRule>
  </conditionalFormatting>
  <conditionalFormatting sqref="G22">
    <cfRule type="cellIs" dxfId="70" priority="71" operator="equal">
      <formula>"MSA"</formula>
    </cfRule>
  </conditionalFormatting>
  <conditionalFormatting sqref="G22">
    <cfRule type="cellIs" dxfId="69" priority="70" operator="equal">
      <formula>"MOD"</formula>
    </cfRule>
  </conditionalFormatting>
  <conditionalFormatting sqref="G22">
    <cfRule type="cellIs" dxfId="68" priority="69" operator="equal">
      <formula>"MSU"</formula>
    </cfRule>
  </conditionalFormatting>
  <conditionalFormatting sqref="G18">
    <cfRule type="cellIs" dxfId="67" priority="68" operator="equal">
      <formula>"MOK"</formula>
    </cfRule>
  </conditionalFormatting>
  <conditionalFormatting sqref="G18">
    <cfRule type="cellIs" dxfId="66" priority="67" operator="equal">
      <formula>"MFL"</formula>
    </cfRule>
  </conditionalFormatting>
  <conditionalFormatting sqref="G18">
    <cfRule type="cellIs" dxfId="65" priority="66" operator="equal">
      <formula>"MCT"</formula>
    </cfRule>
  </conditionalFormatting>
  <conditionalFormatting sqref="G18">
    <cfRule type="cellIs" dxfId="64" priority="65" operator="equal">
      <formula>"MNO"</formula>
    </cfRule>
  </conditionalFormatting>
  <conditionalFormatting sqref="G18">
    <cfRule type="cellIs" dxfId="63" priority="64" operator="equal">
      <formula>"MNO"</formula>
    </cfRule>
  </conditionalFormatting>
  <conditionalFormatting sqref="G7">
    <cfRule type="cellIs" dxfId="62" priority="63" operator="equal">
      <formula>"MOK"</formula>
    </cfRule>
  </conditionalFormatting>
  <conditionalFormatting sqref="G7">
    <cfRule type="cellIs" dxfId="61" priority="62" operator="equal">
      <formula>"MFL"</formula>
    </cfRule>
  </conditionalFormatting>
  <conditionalFormatting sqref="G7">
    <cfRule type="cellIs" dxfId="60" priority="61" operator="equal">
      <formula>"MCT"</formula>
    </cfRule>
  </conditionalFormatting>
  <conditionalFormatting sqref="G7">
    <cfRule type="cellIs" dxfId="59" priority="60" operator="equal">
      <formula>"MNO"</formula>
    </cfRule>
  </conditionalFormatting>
  <conditionalFormatting sqref="G7">
    <cfRule type="cellIs" dxfId="58" priority="59" operator="equal">
      <formula>"MNO"</formula>
    </cfRule>
  </conditionalFormatting>
  <conditionalFormatting sqref="G17">
    <cfRule type="cellIs" dxfId="57" priority="58" operator="equal">
      <formula>"MOK"</formula>
    </cfRule>
  </conditionalFormatting>
  <conditionalFormatting sqref="G17">
    <cfRule type="cellIs" dxfId="56" priority="57" operator="equal">
      <formula>"MFL"</formula>
    </cfRule>
  </conditionalFormatting>
  <conditionalFormatting sqref="G17">
    <cfRule type="cellIs" dxfId="55" priority="56" operator="equal">
      <formula>"MCT"</formula>
    </cfRule>
  </conditionalFormatting>
  <conditionalFormatting sqref="G17">
    <cfRule type="cellIs" dxfId="54" priority="55" operator="equal">
      <formula>"MNO"</formula>
    </cfRule>
  </conditionalFormatting>
  <conditionalFormatting sqref="G17">
    <cfRule type="cellIs" dxfId="53" priority="54" operator="equal">
      <formula>"MNO"</formula>
    </cfRule>
  </conditionalFormatting>
  <conditionalFormatting sqref="G8">
    <cfRule type="cellIs" dxfId="52" priority="53" operator="equal">
      <formula>"MOK"</formula>
    </cfRule>
  </conditionalFormatting>
  <conditionalFormatting sqref="G8">
    <cfRule type="cellIs" dxfId="51" priority="52" operator="equal">
      <formula>"MFL"</formula>
    </cfRule>
  </conditionalFormatting>
  <conditionalFormatting sqref="G8">
    <cfRule type="cellIs" dxfId="50" priority="51" operator="equal">
      <formula>"MCT"</formula>
    </cfRule>
  </conditionalFormatting>
  <conditionalFormatting sqref="G8">
    <cfRule type="cellIs" dxfId="49" priority="50" operator="equal">
      <formula>"MNO"</formula>
    </cfRule>
  </conditionalFormatting>
  <conditionalFormatting sqref="G8">
    <cfRule type="cellIs" dxfId="48" priority="49" operator="equal">
      <formula>"MNO"</formula>
    </cfRule>
  </conditionalFormatting>
  <conditionalFormatting sqref="G9">
    <cfRule type="cellIs" dxfId="47" priority="48" operator="equal">
      <formula>"MOK"</formula>
    </cfRule>
  </conditionalFormatting>
  <conditionalFormatting sqref="G9">
    <cfRule type="cellIs" dxfId="46" priority="47" operator="equal">
      <formula>"MFL"</formula>
    </cfRule>
  </conditionalFormatting>
  <conditionalFormatting sqref="G9">
    <cfRule type="cellIs" dxfId="45" priority="46" operator="equal">
      <formula>"MCT"</formula>
    </cfRule>
  </conditionalFormatting>
  <conditionalFormatting sqref="G9">
    <cfRule type="cellIs" dxfId="44" priority="45" operator="equal">
      <formula>"MNO"</formula>
    </cfRule>
  </conditionalFormatting>
  <conditionalFormatting sqref="G9">
    <cfRule type="cellIs" dxfId="43" priority="44" operator="equal">
      <formula>"MNO"</formula>
    </cfRule>
  </conditionalFormatting>
  <conditionalFormatting sqref="G10">
    <cfRule type="cellIs" dxfId="42" priority="43" operator="equal">
      <formula>"MOK"</formula>
    </cfRule>
  </conditionalFormatting>
  <conditionalFormatting sqref="G10">
    <cfRule type="cellIs" dxfId="41" priority="42" operator="equal">
      <formula>"MFL"</formula>
    </cfRule>
  </conditionalFormatting>
  <conditionalFormatting sqref="G10">
    <cfRule type="cellIs" dxfId="40" priority="41" operator="equal">
      <formula>"MCT"</formula>
    </cfRule>
  </conditionalFormatting>
  <conditionalFormatting sqref="G10">
    <cfRule type="cellIs" dxfId="39" priority="40" operator="equal">
      <formula>"MNO"</formula>
    </cfRule>
  </conditionalFormatting>
  <conditionalFormatting sqref="G10">
    <cfRule type="cellIs" dxfId="38" priority="39" operator="equal">
      <formula>"MNO"</formula>
    </cfRule>
  </conditionalFormatting>
  <conditionalFormatting sqref="G15">
    <cfRule type="cellIs" dxfId="37" priority="38" operator="equal">
      <formula>"MOK"</formula>
    </cfRule>
  </conditionalFormatting>
  <conditionalFormatting sqref="G15">
    <cfRule type="cellIs" dxfId="36" priority="37" operator="equal">
      <formula>"MFL"</formula>
    </cfRule>
  </conditionalFormatting>
  <conditionalFormatting sqref="G15">
    <cfRule type="cellIs" dxfId="35" priority="36" operator="equal">
      <formula>"MCT"</formula>
    </cfRule>
  </conditionalFormatting>
  <conditionalFormatting sqref="G15">
    <cfRule type="cellIs" dxfId="34" priority="35" operator="equal">
      <formula>"MNO"</formula>
    </cfRule>
  </conditionalFormatting>
  <conditionalFormatting sqref="G15">
    <cfRule type="cellIs" dxfId="33" priority="34" operator="equal">
      <formula>"MNO"</formula>
    </cfRule>
  </conditionalFormatting>
  <conditionalFormatting sqref="G13:G14">
    <cfRule type="cellIs" dxfId="32" priority="33" operator="equal">
      <formula>"MOK"</formula>
    </cfRule>
  </conditionalFormatting>
  <conditionalFormatting sqref="G13:G14">
    <cfRule type="cellIs" dxfId="31" priority="32" operator="equal">
      <formula>"MFL"</formula>
    </cfRule>
  </conditionalFormatting>
  <conditionalFormatting sqref="G13:G14">
    <cfRule type="cellIs" dxfId="30" priority="31" operator="equal">
      <formula>"MCT"</formula>
    </cfRule>
  </conditionalFormatting>
  <conditionalFormatting sqref="G13:G14">
    <cfRule type="cellIs" dxfId="29" priority="30" operator="equal">
      <formula>"MNO"</formula>
    </cfRule>
  </conditionalFormatting>
  <conditionalFormatting sqref="G13:G14">
    <cfRule type="cellIs" dxfId="28" priority="29" operator="equal">
      <formula>"MNO"</formula>
    </cfRule>
  </conditionalFormatting>
  <conditionalFormatting sqref="G11:G12">
    <cfRule type="cellIs" dxfId="27" priority="28" operator="equal">
      <formula>"MOK"</formula>
    </cfRule>
  </conditionalFormatting>
  <conditionalFormatting sqref="G11:G12">
    <cfRule type="cellIs" dxfId="26" priority="27" operator="equal">
      <formula>"MFL"</formula>
    </cfRule>
  </conditionalFormatting>
  <conditionalFormatting sqref="G11:G12">
    <cfRule type="cellIs" dxfId="25" priority="26" operator="equal">
      <formula>"MCT"</formula>
    </cfRule>
  </conditionalFormatting>
  <conditionalFormatting sqref="G11:G12">
    <cfRule type="cellIs" dxfId="24" priority="25" operator="equal">
      <formula>"MNO"</formula>
    </cfRule>
  </conditionalFormatting>
  <conditionalFormatting sqref="G11:G12">
    <cfRule type="cellIs" dxfId="23" priority="24" operator="equal">
      <formula>"MNO"</formula>
    </cfRule>
  </conditionalFormatting>
  <conditionalFormatting sqref="G16">
    <cfRule type="cellIs" dxfId="22" priority="23" operator="equal">
      <formula>"MOK"</formula>
    </cfRule>
  </conditionalFormatting>
  <conditionalFormatting sqref="G16">
    <cfRule type="cellIs" dxfId="21" priority="22" operator="equal">
      <formula>"MFL"</formula>
    </cfRule>
  </conditionalFormatting>
  <conditionalFormatting sqref="G16">
    <cfRule type="cellIs" dxfId="20" priority="21" operator="equal">
      <formula>"MCT"</formula>
    </cfRule>
  </conditionalFormatting>
  <conditionalFormatting sqref="G16">
    <cfRule type="cellIs" dxfId="19" priority="20" operator="equal">
      <formula>"MNO"</formula>
    </cfRule>
  </conditionalFormatting>
  <conditionalFormatting sqref="G16">
    <cfRule type="cellIs" dxfId="18" priority="19" operator="equal">
      <formula>"MNO"</formula>
    </cfRule>
  </conditionalFormatting>
  <conditionalFormatting sqref="G33">
    <cfRule type="cellIs" dxfId="17" priority="18" operator="equal">
      <formula>"MSA"</formula>
    </cfRule>
  </conditionalFormatting>
  <conditionalFormatting sqref="G33">
    <cfRule type="cellIs" dxfId="16" priority="17" operator="equal">
      <formula>"MOD"</formula>
    </cfRule>
  </conditionalFormatting>
  <conditionalFormatting sqref="G33">
    <cfRule type="cellIs" dxfId="15" priority="16" operator="equal">
      <formula>"MSU"</formula>
    </cfRule>
  </conditionalFormatting>
  <conditionalFormatting sqref="G29">
    <cfRule type="cellIs" dxfId="14" priority="15" operator="equal">
      <formula>"MSA"</formula>
    </cfRule>
  </conditionalFormatting>
  <conditionalFormatting sqref="G29">
    <cfRule type="cellIs" dxfId="13" priority="14" operator="equal">
      <formula>"MOD"</formula>
    </cfRule>
  </conditionalFormatting>
  <conditionalFormatting sqref="G29">
    <cfRule type="cellIs" dxfId="12" priority="13" operator="equal">
      <formula>"MSU"</formula>
    </cfRule>
  </conditionalFormatting>
  <conditionalFormatting sqref="G27:G28">
    <cfRule type="cellIs" dxfId="11" priority="12" operator="equal">
      <formula>"MSA"</formula>
    </cfRule>
  </conditionalFormatting>
  <conditionalFormatting sqref="G27:G28">
    <cfRule type="cellIs" dxfId="10" priority="11" operator="equal">
      <formula>"MOD"</formula>
    </cfRule>
  </conditionalFormatting>
  <conditionalFormatting sqref="G27:G28">
    <cfRule type="cellIs" dxfId="9" priority="10" operator="equal">
      <formula>"MSU"</formula>
    </cfRule>
  </conditionalFormatting>
  <conditionalFormatting sqref="G26">
    <cfRule type="cellIs" dxfId="8" priority="9" operator="equal">
      <formula>"MSA"</formula>
    </cfRule>
  </conditionalFormatting>
  <conditionalFormatting sqref="G26">
    <cfRule type="cellIs" dxfId="7" priority="8" operator="equal">
      <formula>"MOD"</formula>
    </cfRule>
  </conditionalFormatting>
  <conditionalFormatting sqref="G26">
    <cfRule type="cellIs" dxfId="6" priority="7" operator="equal">
      <formula>"MSU"</formula>
    </cfRule>
  </conditionalFormatting>
  <conditionalFormatting sqref="G32">
    <cfRule type="cellIs" dxfId="5" priority="6" operator="equal">
      <formula>"MSA"</formula>
    </cfRule>
  </conditionalFormatting>
  <conditionalFormatting sqref="G32">
    <cfRule type="cellIs" dxfId="4" priority="5" operator="equal">
      <formula>"MOD"</formula>
    </cfRule>
  </conditionalFormatting>
  <conditionalFormatting sqref="G32">
    <cfRule type="cellIs" dxfId="3" priority="4" operator="equal">
      <formula>"MSU"</formula>
    </cfRule>
  </conditionalFormatting>
  <conditionalFormatting sqref="G30:G31">
    <cfRule type="cellIs" dxfId="2" priority="3" operator="equal">
      <formula>"MSA"</formula>
    </cfRule>
  </conditionalFormatting>
  <conditionalFormatting sqref="G30:G31">
    <cfRule type="cellIs" dxfId="1" priority="2" operator="equal">
      <formula>"MOD"</formula>
    </cfRule>
  </conditionalFormatting>
  <conditionalFormatting sqref="G30:G31">
    <cfRule type="cellIs" dxfId="0" priority="1" operator="equal">
      <formula>"MSU"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28"/>
  <sheetViews>
    <sheetView zoomScale="120" zoomScaleNormal="120" workbookViewId="0">
      <selection activeCell="A28" sqref="A28"/>
    </sheetView>
  </sheetViews>
  <sheetFormatPr defaultColWidth="8.85546875" defaultRowHeight="15"/>
  <cols>
    <col min="2" max="2" width="11.42578125" bestFit="1" customWidth="1"/>
    <col min="8" max="8" width="13.85546875" bestFit="1" customWidth="1"/>
  </cols>
  <sheetData>
    <row r="2" spans="2:15">
      <c r="B2" s="90" t="s">
        <v>89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2:15">
      <c r="B3" s="5" t="s">
        <v>90</v>
      </c>
      <c r="C3" s="96" t="s">
        <v>91</v>
      </c>
      <c r="D3" s="96"/>
      <c r="E3" s="96"/>
      <c r="F3" s="96"/>
      <c r="G3" s="96"/>
      <c r="H3" s="96"/>
      <c r="I3" s="95" t="s">
        <v>92</v>
      </c>
      <c r="J3" s="96"/>
      <c r="K3" s="96"/>
      <c r="L3" s="96"/>
      <c r="M3" s="96"/>
      <c r="N3" s="96"/>
      <c r="O3" s="125"/>
    </row>
    <row r="4" spans="2:15" ht="45" customHeight="1">
      <c r="B4" s="7"/>
      <c r="C4" s="58"/>
      <c r="D4" s="59"/>
      <c r="E4" s="59"/>
      <c r="F4" s="59"/>
      <c r="G4" s="59"/>
      <c r="H4" s="60"/>
      <c r="I4" s="58"/>
      <c r="J4" s="59"/>
      <c r="K4" s="59"/>
      <c r="L4" s="59"/>
      <c r="M4" s="59"/>
      <c r="N4" s="59"/>
      <c r="O4" s="60"/>
    </row>
    <row r="6" spans="2:15">
      <c r="B6" s="6" t="s">
        <v>90</v>
      </c>
      <c r="C6" s="83" t="s">
        <v>93</v>
      </c>
      <c r="D6" s="83"/>
      <c r="E6" s="83"/>
      <c r="F6" s="83"/>
      <c r="G6" s="83"/>
      <c r="H6" s="83"/>
      <c r="I6" s="84" t="s">
        <v>92</v>
      </c>
      <c r="J6" s="83"/>
      <c r="K6" s="83"/>
      <c r="L6" s="83"/>
      <c r="M6" s="83"/>
      <c r="N6" s="83"/>
      <c r="O6" s="85"/>
    </row>
    <row r="7" spans="2:15" ht="45" customHeight="1">
      <c r="B7" s="7"/>
      <c r="C7" s="58"/>
      <c r="D7" s="59"/>
      <c r="E7" s="59"/>
      <c r="F7" s="59"/>
      <c r="G7" s="59"/>
      <c r="H7" s="60"/>
      <c r="I7" s="58"/>
      <c r="J7" s="59"/>
      <c r="K7" s="59"/>
      <c r="L7" s="59"/>
      <c r="M7" s="59"/>
      <c r="N7" s="59"/>
      <c r="O7" s="60"/>
    </row>
    <row r="9" spans="2:15">
      <c r="B9" s="8" t="s">
        <v>90</v>
      </c>
      <c r="C9" s="80" t="s">
        <v>94</v>
      </c>
      <c r="D9" s="80"/>
      <c r="E9" s="80"/>
      <c r="F9" s="80"/>
      <c r="G9" s="80"/>
      <c r="H9" s="80"/>
      <c r="I9" s="81" t="s">
        <v>92</v>
      </c>
      <c r="J9" s="80"/>
      <c r="K9" s="80"/>
      <c r="L9" s="80"/>
      <c r="M9" s="80"/>
      <c r="N9" s="80"/>
      <c r="O9" s="82"/>
    </row>
    <row r="10" spans="2:15" ht="45" customHeight="1">
      <c r="B10" s="7"/>
      <c r="C10" s="58"/>
      <c r="D10" s="59"/>
      <c r="E10" s="59"/>
      <c r="F10" s="59"/>
      <c r="G10" s="59"/>
      <c r="H10" s="60"/>
      <c r="I10" s="58"/>
      <c r="J10" s="59"/>
      <c r="K10" s="59"/>
      <c r="L10" s="59"/>
      <c r="M10" s="59"/>
      <c r="N10" s="59"/>
      <c r="O10" s="60"/>
    </row>
    <row r="12" spans="2:15">
      <c r="B12" s="10" t="s">
        <v>90</v>
      </c>
      <c r="C12" s="64" t="s">
        <v>95</v>
      </c>
      <c r="D12" s="64"/>
      <c r="E12" s="64"/>
      <c r="F12" s="64"/>
      <c r="G12" s="64"/>
      <c r="H12" s="64"/>
      <c r="I12" s="65" t="s">
        <v>92</v>
      </c>
      <c r="J12" s="64"/>
      <c r="K12" s="64"/>
      <c r="L12" s="64"/>
      <c r="M12" s="64"/>
      <c r="N12" s="64"/>
      <c r="O12" s="66"/>
    </row>
    <row r="13" spans="2:15" ht="45" customHeight="1">
      <c r="B13" s="7"/>
      <c r="C13" s="58"/>
      <c r="D13" s="59"/>
      <c r="E13" s="59"/>
      <c r="F13" s="59"/>
      <c r="G13" s="59"/>
      <c r="H13" s="60"/>
      <c r="I13" s="58"/>
      <c r="J13" s="59"/>
      <c r="K13" s="59"/>
      <c r="L13" s="59"/>
      <c r="M13" s="59"/>
      <c r="N13" s="59"/>
      <c r="O13" s="60"/>
    </row>
    <row r="15" spans="2:15">
      <c r="B15" s="9" t="s">
        <v>90</v>
      </c>
      <c r="C15" s="67" t="s">
        <v>96</v>
      </c>
      <c r="D15" s="67"/>
      <c r="E15" s="67"/>
      <c r="F15" s="67"/>
      <c r="G15" s="67"/>
      <c r="H15" s="67"/>
      <c r="I15" s="68" t="s">
        <v>92</v>
      </c>
      <c r="J15" s="67"/>
      <c r="K15" s="67"/>
      <c r="L15" s="67"/>
      <c r="M15" s="67"/>
      <c r="N15" s="67"/>
      <c r="O15" s="69"/>
    </row>
    <row r="16" spans="2:15" ht="45" customHeight="1">
      <c r="B16" s="7"/>
      <c r="C16" s="58"/>
      <c r="D16" s="59"/>
      <c r="E16" s="59"/>
      <c r="F16" s="59"/>
      <c r="G16" s="59"/>
      <c r="H16" s="60"/>
      <c r="I16" s="58"/>
      <c r="J16" s="59"/>
      <c r="K16" s="59"/>
      <c r="L16" s="59"/>
      <c r="M16" s="59"/>
      <c r="N16" s="59"/>
      <c r="O16" s="60"/>
    </row>
    <row r="18" spans="2:15">
      <c r="B18" s="5" t="s">
        <v>90</v>
      </c>
      <c r="C18" s="96" t="s">
        <v>97</v>
      </c>
      <c r="D18" s="96"/>
      <c r="E18" s="96"/>
      <c r="F18" s="96"/>
      <c r="G18" s="96"/>
      <c r="H18" s="96"/>
      <c r="I18" s="95" t="s">
        <v>92</v>
      </c>
      <c r="J18" s="96"/>
      <c r="K18" s="96"/>
      <c r="L18" s="96"/>
      <c r="M18" s="96"/>
      <c r="N18" s="96"/>
      <c r="O18" s="125"/>
    </row>
    <row r="19" spans="2:15" ht="45" customHeight="1">
      <c r="B19" s="7"/>
      <c r="C19" s="58"/>
      <c r="D19" s="59"/>
      <c r="E19" s="59"/>
      <c r="F19" s="59"/>
      <c r="G19" s="59"/>
      <c r="H19" s="60"/>
      <c r="I19" s="58"/>
      <c r="J19" s="59"/>
      <c r="K19" s="59"/>
      <c r="L19" s="59"/>
      <c r="M19" s="59"/>
      <c r="N19" s="59"/>
      <c r="O19" s="60"/>
    </row>
    <row r="21" spans="2:15">
      <c r="B21" s="6" t="s">
        <v>90</v>
      </c>
      <c r="C21" s="83" t="s">
        <v>98</v>
      </c>
      <c r="D21" s="83"/>
      <c r="E21" s="83"/>
      <c r="F21" s="83"/>
      <c r="G21" s="83"/>
      <c r="H21" s="83"/>
      <c r="I21" s="84" t="s">
        <v>92</v>
      </c>
      <c r="J21" s="83"/>
      <c r="K21" s="83"/>
      <c r="L21" s="83"/>
      <c r="M21" s="83"/>
      <c r="N21" s="83"/>
      <c r="O21" s="85"/>
    </row>
    <row r="22" spans="2:15" ht="45" customHeight="1">
      <c r="B22" s="7"/>
      <c r="C22" s="58"/>
      <c r="D22" s="59"/>
      <c r="E22" s="59"/>
      <c r="F22" s="59"/>
      <c r="G22" s="59"/>
      <c r="H22" s="60"/>
      <c r="I22" s="58"/>
      <c r="J22" s="59"/>
      <c r="K22" s="59"/>
      <c r="L22" s="59"/>
      <c r="M22" s="59"/>
      <c r="N22" s="59"/>
      <c r="O22" s="60"/>
    </row>
    <row r="24" spans="2:15">
      <c r="B24" s="8" t="s">
        <v>90</v>
      </c>
      <c r="C24" s="80" t="s">
        <v>99</v>
      </c>
      <c r="D24" s="80"/>
      <c r="E24" s="80"/>
      <c r="F24" s="80"/>
      <c r="G24" s="80"/>
      <c r="H24" s="80"/>
      <c r="I24" s="81" t="s">
        <v>92</v>
      </c>
      <c r="J24" s="80"/>
      <c r="K24" s="80"/>
      <c r="L24" s="80"/>
      <c r="M24" s="80"/>
      <c r="N24" s="80"/>
      <c r="O24" s="82"/>
    </row>
    <row r="25" spans="2:15" ht="45" customHeight="1">
      <c r="B25" s="7"/>
      <c r="C25" s="58"/>
      <c r="D25" s="59"/>
      <c r="E25" s="59"/>
      <c r="F25" s="59"/>
      <c r="G25" s="59"/>
      <c r="H25" s="60"/>
      <c r="I25" s="58"/>
      <c r="J25" s="59"/>
      <c r="K25" s="59"/>
      <c r="L25" s="59"/>
      <c r="M25" s="59"/>
      <c r="N25" s="59"/>
      <c r="O25" s="60"/>
    </row>
    <row r="27" spans="2:15">
      <c r="B27" s="10" t="s">
        <v>90</v>
      </c>
      <c r="C27" s="64" t="s">
        <v>100</v>
      </c>
      <c r="D27" s="64"/>
      <c r="E27" s="64"/>
      <c r="F27" s="64"/>
      <c r="G27" s="64"/>
      <c r="H27" s="64"/>
      <c r="I27" s="65" t="s">
        <v>92</v>
      </c>
      <c r="J27" s="64"/>
      <c r="K27" s="64"/>
      <c r="L27" s="64"/>
      <c r="M27" s="64"/>
      <c r="N27" s="64"/>
      <c r="O27" s="66"/>
    </row>
    <row r="28" spans="2:15" ht="45" customHeight="1">
      <c r="B28" s="7"/>
      <c r="C28" s="58"/>
      <c r="D28" s="59"/>
      <c r="E28" s="59"/>
      <c r="F28" s="59"/>
      <c r="G28" s="59"/>
      <c r="H28" s="60"/>
      <c r="I28" s="58"/>
      <c r="J28" s="59"/>
      <c r="K28" s="59"/>
      <c r="L28" s="59"/>
      <c r="M28" s="59"/>
      <c r="N28" s="59"/>
      <c r="O28" s="60"/>
    </row>
  </sheetData>
  <mergeCells count="37">
    <mergeCell ref="B2:O2"/>
    <mergeCell ref="C3:H3"/>
    <mergeCell ref="I3:O3"/>
    <mergeCell ref="C4:H4"/>
    <mergeCell ref="I4:O4"/>
    <mergeCell ref="C6:H6"/>
    <mergeCell ref="I6:O6"/>
    <mergeCell ref="C7:H7"/>
    <mergeCell ref="I7:O7"/>
    <mergeCell ref="C9:H9"/>
    <mergeCell ref="I9:O9"/>
    <mergeCell ref="C10:H10"/>
    <mergeCell ref="I10:O10"/>
    <mergeCell ref="C12:H12"/>
    <mergeCell ref="I12:O12"/>
    <mergeCell ref="C13:H13"/>
    <mergeCell ref="I13:O13"/>
    <mergeCell ref="C15:H15"/>
    <mergeCell ref="I15:O15"/>
    <mergeCell ref="C16:H16"/>
    <mergeCell ref="I16:O16"/>
    <mergeCell ref="C18:H18"/>
    <mergeCell ref="I18:O18"/>
    <mergeCell ref="C19:H19"/>
    <mergeCell ref="I19:O19"/>
    <mergeCell ref="C22:H22"/>
    <mergeCell ref="I22:O22"/>
    <mergeCell ref="C21:H21"/>
    <mergeCell ref="I21:O21"/>
    <mergeCell ref="C28:H28"/>
    <mergeCell ref="I28:O28"/>
    <mergeCell ref="C24:H24"/>
    <mergeCell ref="I24:O24"/>
    <mergeCell ref="C25:H25"/>
    <mergeCell ref="I25:O25"/>
    <mergeCell ref="C27:H27"/>
    <mergeCell ref="I27:O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kharron</cp:lastModifiedBy>
  <cp:revision>2</cp:revision>
  <dcterms:created xsi:type="dcterms:W3CDTF">2020-06-24T08:48:21Z</dcterms:created>
  <dcterms:modified xsi:type="dcterms:W3CDTF">2021-09-28T13:42:16Z</dcterms:modified>
  <cp:category/>
  <cp:contentStatus/>
</cp:coreProperties>
</file>