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rqq44858/OneDrive - Science and Technology Facilities Council/quarterlyReports/"/>
    </mc:Choice>
  </mc:AlternateContent>
  <xr:revisionPtr revIDLastSave="0" documentId="13_ncr:1_{20C0698E-70F2-684D-9CFB-058278539B38}" xr6:coauthVersionLast="46" xr6:coauthVersionMax="46" xr10:uidLastSave="{00000000-0000-0000-0000-000000000000}"/>
  <bookViews>
    <workbookView xWindow="31940" yWindow="460" windowWidth="31720" windowHeight="20600" activeTab="1" xr2:uid="{00000000-000D-0000-FFFF-FFFF00000000}"/>
  </bookViews>
  <sheets>
    <sheet name="Resource &amp; Narrative" sheetId="1" r:id="rId1"/>
    <sheet name="Metrics &amp; Milestones" sheetId="2" r:id="rId2"/>
    <sheet name="Outreach &amp; Knowledge Shar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  <c r="G21" i="2"/>
  <c r="G17" i="2"/>
  <c r="G16" i="2"/>
  <c r="G15" i="2"/>
  <c r="G14" i="2"/>
  <c r="G13" i="2"/>
  <c r="G12" i="2"/>
  <c r="G8" i="2"/>
  <c r="G7" i="2"/>
  <c r="G6" i="2"/>
  <c r="G5" i="2"/>
  <c r="G4" i="2"/>
  <c r="E13" i="1"/>
  <c r="J12" i="1"/>
  <c r="I12" i="1"/>
  <c r="H12" i="1"/>
  <c r="G12" i="1"/>
  <c r="G13" i="1" s="1"/>
  <c r="F12" i="1"/>
  <c r="F13" i="1" s="1"/>
  <c r="E12" i="1"/>
</calcChain>
</file>

<file path=xl/sharedStrings.xml><?xml version="1.0" encoding="utf-8"?>
<sst xmlns="http://schemas.openxmlformats.org/spreadsheetml/2006/main" count="151" uniqueCount="112">
  <si>
    <t>Year</t>
  </si>
  <si>
    <t>Area</t>
  </si>
  <si>
    <t>Other VOs</t>
  </si>
  <si>
    <t>Quarter</t>
  </si>
  <si>
    <t>Q2</t>
  </si>
  <si>
    <t>Reporter</t>
  </si>
  <si>
    <t>Katy Ellis</t>
  </si>
  <si>
    <t>Resource Alloc.</t>
  </si>
  <si>
    <t>GridPP6 Funded</t>
  </si>
  <si>
    <t>Unfunded Effort</t>
  </si>
  <si>
    <t>Site</t>
  </si>
  <si>
    <t>Task</t>
  </si>
  <si>
    <t>Name</t>
  </si>
  <si>
    <t>Month 1</t>
  </si>
  <si>
    <t>Month 2</t>
  </si>
  <si>
    <t>Month 3</t>
  </si>
  <si>
    <t>RAL</t>
  </si>
  <si>
    <t>Jame Walder</t>
  </si>
  <si>
    <t>Raja Nandakumar</t>
  </si>
  <si>
    <t xml:space="preserve">RAL </t>
  </si>
  <si>
    <t>ALICE</t>
  </si>
  <si>
    <t>George Patargias</t>
  </si>
  <si>
    <t>Total</t>
  </si>
  <si>
    <t>+/- Delivered</t>
  </si>
  <si>
    <t>Narrative</t>
  </si>
  <si>
    <t>Successes</t>
  </si>
  <si>
    <t>Problems</t>
  </si>
  <si>
    <t>Onboarding new VOs</t>
  </si>
  <si>
    <t>Supporting existing VOs through major campaigns</t>
  </si>
  <si>
    <t>Service improvements</t>
  </si>
  <si>
    <t>Risks</t>
  </si>
  <si>
    <t>Type</t>
  </si>
  <si>
    <t>Risk</t>
  </si>
  <si>
    <t>Mitigation</t>
  </si>
  <si>
    <t>General</t>
  </si>
  <si>
    <t>Area Specifc</t>
  </si>
  <si>
    <t>Objectives and Deliverables Last Quarter</t>
  </si>
  <si>
    <t>Due Date</t>
  </si>
  <si>
    <t>Objective/Deliverable</t>
  </si>
  <si>
    <t>Metric/Output</t>
  </si>
  <si>
    <t>Objectives and Deliverables This Quarter</t>
  </si>
  <si>
    <t>Metrics</t>
  </si>
  <si>
    <t>Key - Metrics</t>
  </si>
  <si>
    <t>WP</t>
  </si>
  <si>
    <t>ID</t>
  </si>
  <si>
    <t>Target</t>
  </si>
  <si>
    <t>Margin</t>
  </si>
  <si>
    <t>Current</t>
  </si>
  <si>
    <t>Status</t>
  </si>
  <si>
    <t>Description</t>
  </si>
  <si>
    <t>Comments</t>
  </si>
  <si>
    <t>Colour</t>
  </si>
  <si>
    <t>Code</t>
  </si>
  <si>
    <t xml:space="preserve">UK Tier-1 work fraction for ALICE as a proportion of all Tier-1s (not CERN).  Normalised to 3% for GridPP6 </t>
  </si>
  <si>
    <t>Metric OK</t>
  </si>
  <si>
    <t>MOK</t>
  </si>
  <si>
    <t>UK T1 CPU efficiency by ALICE.</t>
  </si>
  <si>
    <t>Metric Clost to Target</t>
  </si>
  <si>
    <t>MCT</t>
  </si>
  <si>
    <t>UK T1 CPU usage by ALICE. Normalised against pledged HS06.</t>
  </si>
  <si>
    <t>Metric not OK</t>
  </si>
  <si>
    <t>MFL</t>
  </si>
  <si>
    <t>UK Tier-2 work fraction for ALICE as a proportion of all Tier-2s.  Normalised to 2.1% for GridPP6.</t>
  </si>
  <si>
    <t>Metric with no Target</t>
  </si>
  <si>
    <t>MNO</t>
  </si>
  <si>
    <t>UK T2 CPU efficiency for Alice.</t>
  </si>
  <si>
    <t>ALICE disk usage at T1 (on last day of the quarter?) Pledge=1.32PB</t>
  </si>
  <si>
    <t>ALICE tape usage at T1 (on last day of the quarter?) - 'occupied size'. Pledge=1.131PB</t>
  </si>
  <si>
    <t>ALICE disk usage at T2 (on last day of the quarter?)</t>
  </si>
  <si>
    <t>T1 CPU Efficiency for DUNE</t>
  </si>
  <si>
    <t>T2 CPU Efficiency for DUNE</t>
  </si>
  <si>
    <t>CPU usage by DUNE in the UK relative to pledge of 2000 cores</t>
  </si>
  <si>
    <t>T1 CPU Efficiency for Other (non-DUNE, non-LHC)</t>
  </si>
  <si>
    <t>T2 CPU Efficiency for Other (non-DUNE, non-LHC)</t>
  </si>
  <si>
    <t>Milestones</t>
  </si>
  <si>
    <t>Started</t>
  </si>
  <si>
    <t>Completed</t>
  </si>
  <si>
    <t>N</t>
  </si>
  <si>
    <t>Key - Milestones</t>
  </si>
  <si>
    <t>Milestone Achieved</t>
  </si>
  <si>
    <t>MSA</t>
  </si>
  <si>
    <t>Milestone Ongoing</t>
  </si>
  <si>
    <t>MOG</t>
  </si>
  <si>
    <t>Milestone Overdue</t>
  </si>
  <si>
    <t>MOD</t>
  </si>
  <si>
    <t>Milestone not due</t>
  </si>
  <si>
    <t>MSU</t>
  </si>
  <si>
    <t>Outreach &amp; Knowledge Exchange - ResearchFish Inputs</t>
  </si>
  <si>
    <t>Date</t>
  </si>
  <si>
    <t>Publications</t>
  </si>
  <si>
    <t>Notes</t>
  </si>
  <si>
    <t>Collaborations</t>
  </si>
  <si>
    <t>Further Funding (e.g. External Funding)</t>
  </si>
  <si>
    <t>Destination of Ex. Staff</t>
  </si>
  <si>
    <t>Dissemmination Events</t>
  </si>
  <si>
    <t>Intellectual Property</t>
  </si>
  <si>
    <t>Spin out companies</t>
  </si>
  <si>
    <t>Roles Held on Committees and Boards</t>
  </si>
  <si>
    <t>Other Outputs and Knowledge Exchange</t>
  </si>
  <si>
    <t>10950 HS06 is the 2020 pledge in CRIC</t>
  </si>
  <si>
    <t>Slightly down from last quarter but still acceptable. https://accounting.egi.eu/tier2/cpueff/COUNTRY/VO/2020/10/2020/12/custom-alice/onlyinfrajobs/</t>
  </si>
  <si>
    <t>1021 cores in total, fromT1 (average 268 cores) and T2 (average 753 cores). Much better usage than Q3.</t>
  </si>
  <si>
    <t>Big improvement from 48% last quarter. However, Q3 was dominated by usage by Virgo, with low efficiency. No Virgo work ran in Q4.</t>
  </si>
  <si>
    <t>Improvement from 71% in Q3.</t>
  </si>
  <si>
    <t>2.23% of Tier 2 work</t>
  </si>
  <si>
    <t>Similar to the last quarter and consistent with other sites</t>
  </si>
  <si>
    <t>T1/T2 % pledged CPU used by Other VOs (pledge is 13% of CPU used by combined LHC exps pledge in UK, which is 533922 HS06 ~  so 13% is 69410)</t>
  </si>
  <si>
    <t xml:space="preserve">T1 usage 4761922 HS06 hours = 2157 HS06; T2 usage 110465392 HS06 hours = 50030 HS06; Sum is 52187 HS06. We appear to have calculated this incorrectly last quarter. </t>
  </si>
  <si>
    <t>322 TB - no change from last quarter.  https://s3.echo.stfc.ac.uk/srr/storagesummary_2020-12-31.json</t>
  </si>
  <si>
    <t>887 TB - no change since Q3. http://www-public.gridpp.rl.ac.uk/tape_accounting/tape_accounting_31122020</t>
  </si>
  <si>
    <t>https://accounting.egi.eu/tier1/cpueff/TIER1/VO/2020/10/2020/12/all/onlyinfrajobs/.    As previous quarter, possibly not fully using Echo, so possible reason for low efficiency, as increased number of Offsite reads?</t>
  </si>
  <si>
    <t>Waiting for number from Birmingham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</si>
</sst>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_ ;[Red]\-0.00\ "/>
  </numFmts>
  <fonts count="12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1"/>
      <color indexed="65"/>
      <name val="Calibri"/>
      <scheme val="minor"/>
    </font>
    <font>
      <b/>
      <sz val="11"/>
      <color theme="1"/>
      <name val="Calibri"/>
      <scheme val="minor"/>
    </font>
    <font>
      <sz val="11"/>
      <color indexed="2"/>
      <name val="Calibri"/>
      <scheme val="minor"/>
    </font>
    <font>
      <sz val="11"/>
      <color indexed="64"/>
      <name val="Calibri"/>
      <scheme val="minor"/>
    </font>
    <font>
      <sz val="10"/>
      <name val="Arial"/>
    </font>
    <font>
      <sz val="15"/>
      <color rgb="FF1D1C1D"/>
      <name val="Arial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 (Body)"/>
    </font>
    <font>
      <sz val="11"/>
      <color rgb="FFFF0000"/>
      <name val="Calibri (Body)"/>
    </font>
  </fonts>
  <fills count="14">
    <fill>
      <patternFill patternType="none"/>
    </fill>
    <fill>
      <patternFill patternType="gray125"/>
    </fill>
    <fill>
      <patternFill patternType="solid">
        <fgColor rgb="FF757171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/>
    <xf numFmtId="9" fontId="8" fillId="0" borderId="0" applyFont="0" applyFill="0" applyBorder="0"/>
  </cellStyleXfs>
  <cellXfs count="166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8" xfId="0" applyFont="1" applyFill="1" applyBorder="1"/>
    <xf numFmtId="0" fontId="2" fillId="2" borderId="5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/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3" fillId="0" borderId="6" xfId="0" applyFont="1" applyBorder="1"/>
    <xf numFmtId="2" fontId="0" fillId="0" borderId="4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3" fillId="0" borderId="15" xfId="0" applyFont="1" applyBorder="1"/>
    <xf numFmtId="165" fontId="0" fillId="0" borderId="14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1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4" borderId="3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5" borderId="3" xfId="0" applyFont="1" applyFill="1" applyBorder="1" applyAlignment="1">
      <alignment horizontal="center"/>
    </xf>
    <xf numFmtId="14" fontId="0" fillId="0" borderId="14" xfId="0" applyNumberFormat="1" applyBorder="1" applyAlignment="1">
      <alignment vertical="center"/>
    </xf>
    <xf numFmtId="0" fontId="2" fillId="6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/>
    <xf numFmtId="0" fontId="0" fillId="0" borderId="10" xfId="0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10" xfId="2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7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9" fontId="0" fillId="0" borderId="0" xfId="2" applyNumberFormat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8" borderId="1" xfId="0" applyFill="1" applyBorder="1"/>
    <xf numFmtId="0" fontId="0" fillId="0" borderId="11" xfId="0" applyBorder="1" applyAlignment="1">
      <alignment horizontal="left" vertical="center"/>
    </xf>
    <xf numFmtId="0" fontId="0" fillId="9" borderId="1" xfId="0" applyFill="1" applyBorder="1"/>
    <xf numFmtId="0" fontId="0" fillId="0" borderId="11" xfId="0" applyBorder="1" applyAlignment="1">
      <alignment vertical="center" wrapText="1"/>
    </xf>
    <xf numFmtId="0" fontId="0" fillId="10" borderId="1" xfId="0" applyFill="1" applyBorder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17" fontId="6" fillId="0" borderId="10" xfId="0" applyNumberFormat="1" applyFont="1" applyBorder="1" applyAlignment="1">
      <alignment horizontal="center" vertical="center"/>
    </xf>
    <xf numFmtId="17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17" fontId="6" fillId="0" borderId="1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12" borderId="1" xfId="0" applyFill="1" applyBorder="1"/>
    <xf numFmtId="0" fontId="0" fillId="13" borderId="1" xfId="0" applyFill="1" applyBorder="1"/>
    <xf numFmtId="0" fontId="7" fillId="0" borderId="0" xfId="0" applyFont="1"/>
    <xf numFmtId="0" fontId="1" fillId="0" borderId="0" xfId="1" applyFont="1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9" fontId="4" fillId="11" borderId="5" xfId="0" applyNumberFormat="1" applyFont="1" applyFill="1" applyBorder="1" applyAlignment="1">
      <alignment horizontal="center" vertical="center" wrapText="1"/>
    </xf>
    <xf numFmtId="9" fontId="4" fillId="11" borderId="18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9" fontId="9" fillId="11" borderId="2" xfId="0" applyNumberFormat="1" applyFont="1" applyFill="1" applyBorder="1" applyAlignment="1">
      <alignment horizontal="center" vertical="center"/>
    </xf>
    <xf numFmtId="9" fontId="9" fillId="11" borderId="2" xfId="0" applyNumberFormat="1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9" fontId="10" fillId="11" borderId="2" xfId="0" applyNumberFormat="1" applyFont="1" applyFill="1" applyBorder="1" applyAlignment="1">
      <alignment horizontal="center" vertical="center" wrapText="1"/>
    </xf>
    <xf numFmtId="9" fontId="9" fillId="11" borderId="5" xfId="0" applyNumberFormat="1" applyFont="1" applyFill="1" applyBorder="1" applyAlignment="1">
      <alignment horizontal="center" vertical="center" wrapText="1"/>
    </xf>
    <xf numFmtId="9" fontId="9" fillId="11" borderId="18" xfId="0" applyNumberFormat="1" applyFont="1" applyFill="1" applyBorder="1" applyAlignment="1">
      <alignment horizontal="center" vertical="center" wrapText="1"/>
    </xf>
    <xf numFmtId="9" fontId="11" fillId="11" borderId="2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 cent" xfId="2" builtinId="5"/>
  </cellStyles>
  <dxfs count="44"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accounting.egi.eu/tier1/cpueff/TIER1/VO/2020/10/2020/12/all/onlyinfrajobs/.%20%20%20%20As%20previous%20quarter,%20possibly%20not%20fully%20using%20Echo,%20so%20possible%20reason%20for%20low%20efficiency,%20as%20increased%20number%20of%20Offsite%20reads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0"/>
  <sheetViews>
    <sheetView zoomScale="130" workbookViewId="0">
      <selection activeCell="B40" sqref="B40"/>
    </sheetView>
  </sheetViews>
  <sheetFormatPr baseColWidth="10" defaultColWidth="8.83203125" defaultRowHeight="15" x14ac:dyDescent="0.2"/>
  <cols>
    <col min="2" max="2" width="15.5" bestFit="1" customWidth="1"/>
    <col min="3" max="3" width="17.1640625" bestFit="1" customWidth="1"/>
    <col min="4" max="4" width="20.33203125" bestFit="1" customWidth="1"/>
    <col min="5" max="5" width="9.1640625" style="1" bestFit="1"/>
    <col min="6" max="6" width="9.5" style="1" bestFit="1" customWidth="1"/>
    <col min="7" max="10" width="9.1640625" style="1" bestFit="1"/>
  </cols>
  <sheetData>
    <row r="2" spans="2:10" x14ac:dyDescent="0.2">
      <c r="B2" s="2" t="s">
        <v>0</v>
      </c>
      <c r="C2" s="3">
        <v>2020</v>
      </c>
      <c r="D2" s="4" t="s">
        <v>1</v>
      </c>
      <c r="E2" s="108" t="s">
        <v>2</v>
      </c>
      <c r="F2" s="108"/>
    </row>
    <row r="3" spans="2:10" x14ac:dyDescent="0.2">
      <c r="B3" s="2" t="s">
        <v>3</v>
      </c>
      <c r="C3" s="3" t="s">
        <v>4</v>
      </c>
      <c r="D3" s="4" t="s">
        <v>5</v>
      </c>
      <c r="E3" s="108" t="s">
        <v>6</v>
      </c>
      <c r="F3" s="108"/>
    </row>
    <row r="4" spans="2:10" x14ac:dyDescent="0.2">
      <c r="B4" s="5"/>
      <c r="C4" s="1"/>
      <c r="D4" s="5"/>
    </row>
    <row r="6" spans="2:10" x14ac:dyDescent="0.2">
      <c r="B6" s="6" t="s">
        <v>7</v>
      </c>
      <c r="C6" s="112">
        <v>1</v>
      </c>
      <c r="D6" s="113"/>
      <c r="E6" s="109" t="s">
        <v>8</v>
      </c>
      <c r="F6" s="110"/>
      <c r="G6" s="111"/>
      <c r="H6" s="110" t="s">
        <v>9</v>
      </c>
      <c r="I6" s="110"/>
      <c r="J6" s="111"/>
    </row>
    <row r="7" spans="2:10" x14ac:dyDescent="0.2">
      <c r="B7" s="9" t="s">
        <v>10</v>
      </c>
      <c r="C7" s="10" t="s">
        <v>11</v>
      </c>
      <c r="D7" s="11" t="s">
        <v>12</v>
      </c>
      <c r="E7" s="4" t="s">
        <v>13</v>
      </c>
      <c r="F7" s="4" t="s">
        <v>14</v>
      </c>
      <c r="G7" s="12" t="s">
        <v>15</v>
      </c>
      <c r="H7" s="13" t="s">
        <v>13</v>
      </c>
      <c r="I7" s="12" t="s">
        <v>14</v>
      </c>
      <c r="J7" s="14" t="s">
        <v>15</v>
      </c>
    </row>
    <row r="8" spans="2:10" x14ac:dyDescent="0.2">
      <c r="B8" s="15" t="s">
        <v>16</v>
      </c>
      <c r="C8" s="16"/>
      <c r="D8" s="17" t="s">
        <v>6</v>
      </c>
      <c r="E8" s="18">
        <v>0.15</v>
      </c>
      <c r="F8" s="18">
        <v>0.15</v>
      </c>
      <c r="G8" s="19">
        <v>0.15</v>
      </c>
      <c r="H8" s="20">
        <v>0</v>
      </c>
      <c r="I8" s="19">
        <v>0</v>
      </c>
      <c r="J8" s="21">
        <v>0</v>
      </c>
    </row>
    <row r="9" spans="2:10" x14ac:dyDescent="0.2">
      <c r="B9" s="15" t="s">
        <v>16</v>
      </c>
      <c r="C9" s="16"/>
      <c r="D9" s="17" t="s">
        <v>17</v>
      </c>
      <c r="E9" s="18">
        <v>0.15</v>
      </c>
      <c r="F9" s="18">
        <v>0.15</v>
      </c>
      <c r="G9" s="19">
        <v>0.15</v>
      </c>
      <c r="H9" s="20"/>
      <c r="I9" s="19"/>
      <c r="J9" s="21"/>
    </row>
    <row r="10" spans="2:10" x14ac:dyDescent="0.2">
      <c r="B10" s="15" t="s">
        <v>16</v>
      </c>
      <c r="C10" s="16"/>
      <c r="D10" s="17" t="s">
        <v>18</v>
      </c>
      <c r="E10" s="18">
        <v>0.15</v>
      </c>
      <c r="F10" s="18">
        <v>0.15</v>
      </c>
      <c r="G10" s="19">
        <v>0.15</v>
      </c>
      <c r="H10" s="20"/>
      <c r="I10" s="19"/>
      <c r="J10" s="21"/>
    </row>
    <row r="11" spans="2:10" x14ac:dyDescent="0.2">
      <c r="B11" s="15" t="s">
        <v>19</v>
      </c>
      <c r="C11" s="16" t="s">
        <v>20</v>
      </c>
      <c r="D11" s="17" t="s">
        <v>21</v>
      </c>
      <c r="E11" s="18">
        <v>0.2</v>
      </c>
      <c r="F11" s="18">
        <v>0.2</v>
      </c>
      <c r="G11" s="19">
        <v>0.2</v>
      </c>
      <c r="H11" s="20"/>
      <c r="I11" s="19"/>
      <c r="J11" s="21"/>
    </row>
    <row r="12" spans="2:10" x14ac:dyDescent="0.2">
      <c r="B12" s="22"/>
      <c r="C12" s="23"/>
      <c r="D12" s="24" t="s">
        <v>22</v>
      </c>
      <c r="E12" s="25">
        <f>SUM(E8:E11)</f>
        <v>0.64999999999999991</v>
      </c>
      <c r="F12" s="25">
        <f>SUM(F8:F11)</f>
        <v>0.64999999999999991</v>
      </c>
      <c r="G12" s="26">
        <f>SUM(G8:G11)</f>
        <v>0.64999999999999991</v>
      </c>
      <c r="H12" s="27">
        <f t="shared" ref="H12:J12" si="0">SUM(H8:H10)</f>
        <v>0</v>
      </c>
      <c r="I12" s="26">
        <f t="shared" si="0"/>
        <v>0</v>
      </c>
      <c r="J12" s="28">
        <f t="shared" si="0"/>
        <v>0</v>
      </c>
    </row>
    <row r="13" spans="2:10" x14ac:dyDescent="0.2">
      <c r="B13" s="29"/>
      <c r="C13" s="30"/>
      <c r="D13" s="31" t="s">
        <v>23</v>
      </c>
      <c r="E13" s="32">
        <f>E12-$C$6</f>
        <v>-0.35000000000000009</v>
      </c>
      <c r="F13" s="32">
        <f>F12-$C$6</f>
        <v>-0.35000000000000009</v>
      </c>
      <c r="G13" s="33">
        <f>G12-$C$6</f>
        <v>-0.35000000000000009</v>
      </c>
      <c r="H13" s="34"/>
      <c r="I13" s="33"/>
      <c r="J13" s="35"/>
    </row>
    <row r="16" spans="2:10" x14ac:dyDescent="0.2">
      <c r="B16" s="117" t="s">
        <v>24</v>
      </c>
      <c r="C16" s="118"/>
      <c r="D16" s="118"/>
      <c r="E16" s="118"/>
      <c r="F16" s="118"/>
      <c r="G16" s="118"/>
      <c r="H16" s="118"/>
      <c r="I16" s="118"/>
      <c r="J16" s="119"/>
    </row>
    <row r="17" spans="2:10" x14ac:dyDescent="0.2">
      <c r="B17" s="36" t="s">
        <v>1</v>
      </c>
      <c r="C17" s="114" t="s">
        <v>25</v>
      </c>
      <c r="D17" s="114"/>
      <c r="E17" s="114"/>
      <c r="F17" s="115" t="s">
        <v>26</v>
      </c>
      <c r="G17" s="114"/>
      <c r="H17" s="114"/>
      <c r="I17" s="114"/>
      <c r="J17" s="116"/>
    </row>
    <row r="18" spans="2:10" ht="60" customHeight="1" x14ac:dyDescent="0.2">
      <c r="B18" s="37" t="s">
        <v>27</v>
      </c>
      <c r="C18" s="88"/>
      <c r="D18" s="89"/>
      <c r="E18" s="90"/>
      <c r="F18" s="88"/>
      <c r="G18" s="89"/>
      <c r="H18" s="89"/>
      <c r="I18" s="89"/>
      <c r="J18" s="90"/>
    </row>
    <row r="19" spans="2:10" ht="60" customHeight="1" x14ac:dyDescent="0.2">
      <c r="B19" s="38" t="s">
        <v>28</v>
      </c>
      <c r="C19" s="88"/>
      <c r="D19" s="89"/>
      <c r="E19" s="90"/>
      <c r="F19" s="88"/>
      <c r="G19" s="89"/>
      <c r="H19" s="89"/>
      <c r="I19" s="89"/>
      <c r="J19" s="90"/>
    </row>
    <row r="20" spans="2:10" ht="60" customHeight="1" x14ac:dyDescent="0.2">
      <c r="B20" s="39" t="s">
        <v>29</v>
      </c>
      <c r="C20" s="95"/>
      <c r="D20" s="89"/>
      <c r="E20" s="90"/>
      <c r="F20" s="88"/>
      <c r="G20" s="89"/>
      <c r="H20" s="89"/>
      <c r="I20" s="89"/>
      <c r="J20" s="90"/>
    </row>
    <row r="21" spans="2:10" x14ac:dyDescent="0.2">
      <c r="C21" s="1"/>
      <c r="D21" s="1"/>
    </row>
    <row r="22" spans="2:10" x14ac:dyDescent="0.2">
      <c r="C22" s="1"/>
      <c r="D22" s="1"/>
    </row>
    <row r="23" spans="2:10" x14ac:dyDescent="0.2">
      <c r="B23" s="96" t="s">
        <v>30</v>
      </c>
      <c r="C23" s="97"/>
      <c r="D23" s="97"/>
      <c r="E23" s="97"/>
      <c r="F23" s="97"/>
      <c r="G23" s="97"/>
      <c r="H23" s="97"/>
      <c r="I23" s="97"/>
      <c r="J23" s="98"/>
    </row>
    <row r="24" spans="2:10" x14ac:dyDescent="0.2">
      <c r="B24" s="40" t="s">
        <v>31</v>
      </c>
      <c r="C24" s="99" t="s">
        <v>32</v>
      </c>
      <c r="D24" s="99"/>
      <c r="E24" s="99"/>
      <c r="F24" s="100" t="s">
        <v>33</v>
      </c>
      <c r="G24" s="99"/>
      <c r="H24" s="99"/>
      <c r="I24" s="99"/>
      <c r="J24" s="101"/>
    </row>
    <row r="25" spans="2:10" ht="60" customHeight="1" x14ac:dyDescent="0.2">
      <c r="B25" s="41" t="s">
        <v>34</v>
      </c>
      <c r="C25" s="91"/>
      <c r="D25" s="92"/>
      <c r="E25" s="93"/>
      <c r="F25" s="88"/>
      <c r="G25" s="89"/>
      <c r="H25" s="89"/>
      <c r="I25" s="89"/>
      <c r="J25" s="90"/>
    </row>
    <row r="26" spans="2:10" ht="60" customHeight="1" x14ac:dyDescent="0.2">
      <c r="B26" s="43" t="s">
        <v>35</v>
      </c>
      <c r="C26" s="102"/>
      <c r="D26" s="103"/>
      <c r="E26" s="104"/>
      <c r="F26" s="102"/>
      <c r="G26" s="103"/>
      <c r="H26" s="103"/>
      <c r="I26" s="103"/>
      <c r="J26" s="104"/>
    </row>
    <row r="27" spans="2:10" ht="60" customHeight="1" x14ac:dyDescent="0.2">
      <c r="B27" s="44" t="s">
        <v>35</v>
      </c>
      <c r="C27" s="88"/>
      <c r="D27" s="89"/>
      <c r="E27" s="94"/>
      <c r="F27" s="88"/>
      <c r="G27" s="89"/>
      <c r="H27" s="89"/>
      <c r="I27" s="89"/>
      <c r="J27" s="94"/>
    </row>
    <row r="30" spans="2:10" x14ac:dyDescent="0.2">
      <c r="B30" s="105" t="s">
        <v>36</v>
      </c>
      <c r="C30" s="106"/>
      <c r="D30" s="106"/>
      <c r="E30" s="106"/>
      <c r="F30" s="106"/>
      <c r="G30" s="106"/>
      <c r="H30" s="106"/>
      <c r="I30" s="106"/>
      <c r="J30" s="107"/>
    </row>
    <row r="31" spans="2:10" x14ac:dyDescent="0.2">
      <c r="B31" s="45" t="s">
        <v>37</v>
      </c>
      <c r="C31" s="120" t="s">
        <v>38</v>
      </c>
      <c r="D31" s="120"/>
      <c r="E31" s="120"/>
      <c r="F31" s="121" t="s">
        <v>39</v>
      </c>
      <c r="G31" s="120"/>
      <c r="H31" s="120"/>
      <c r="I31" s="120"/>
      <c r="J31" s="122"/>
    </row>
    <row r="32" spans="2:10" ht="60" customHeight="1" x14ac:dyDescent="0.2">
      <c r="B32" s="46"/>
      <c r="C32" s="91"/>
      <c r="D32" s="92"/>
      <c r="E32" s="93"/>
      <c r="F32" s="88"/>
      <c r="G32" s="89"/>
      <c r="H32" s="89"/>
      <c r="I32" s="89"/>
      <c r="J32" s="90"/>
    </row>
    <row r="33" spans="2:10" ht="60" customHeight="1" x14ac:dyDescent="0.2">
      <c r="B33" s="41"/>
      <c r="C33" s="91"/>
      <c r="D33" s="92"/>
      <c r="E33" s="93"/>
      <c r="F33" s="91"/>
      <c r="G33" s="92"/>
      <c r="H33" s="92"/>
      <c r="I33" s="92"/>
      <c r="J33" s="93"/>
    </row>
    <row r="36" spans="2:10" x14ac:dyDescent="0.2">
      <c r="B36" s="123" t="s">
        <v>40</v>
      </c>
      <c r="C36" s="124"/>
      <c r="D36" s="124"/>
      <c r="E36" s="124"/>
      <c r="F36" s="124"/>
      <c r="G36" s="124"/>
      <c r="H36" s="124"/>
      <c r="I36" s="124"/>
      <c r="J36" s="125"/>
    </row>
    <row r="37" spans="2:10" x14ac:dyDescent="0.2">
      <c r="B37" s="47" t="s">
        <v>37</v>
      </c>
      <c r="C37" s="126" t="s">
        <v>38</v>
      </c>
      <c r="D37" s="126"/>
      <c r="E37" s="126"/>
      <c r="F37" s="127" t="s">
        <v>39</v>
      </c>
      <c r="G37" s="126"/>
      <c r="H37" s="126"/>
      <c r="I37" s="126"/>
      <c r="J37" s="128"/>
    </row>
    <row r="38" spans="2:10" ht="60" customHeight="1" x14ac:dyDescent="0.2">
      <c r="B38" s="46"/>
      <c r="C38" s="91"/>
      <c r="D38" s="92"/>
      <c r="E38" s="93"/>
      <c r="F38" s="91"/>
      <c r="G38" s="92"/>
      <c r="H38" s="92"/>
      <c r="I38" s="92"/>
      <c r="J38" s="93"/>
    </row>
    <row r="39" spans="2:10" ht="60" customHeight="1" x14ac:dyDescent="0.2">
      <c r="B39" s="46"/>
      <c r="C39" s="91"/>
      <c r="D39" s="92"/>
      <c r="E39" s="93"/>
      <c r="F39" s="88"/>
      <c r="G39" s="89"/>
      <c r="H39" s="89"/>
      <c r="I39" s="89"/>
      <c r="J39" s="90"/>
    </row>
    <row r="40" spans="2:10" ht="60" customHeight="1" x14ac:dyDescent="0.2">
      <c r="B40" s="46"/>
      <c r="C40" s="91"/>
      <c r="D40" s="92"/>
      <c r="E40" s="93"/>
      <c r="F40" s="91"/>
      <c r="G40" s="92"/>
      <c r="H40" s="92"/>
      <c r="I40" s="92"/>
      <c r="J40" s="93"/>
    </row>
  </sheetData>
  <mergeCells count="39">
    <mergeCell ref="C40:E40"/>
    <mergeCell ref="F40:J40"/>
    <mergeCell ref="B36:J36"/>
    <mergeCell ref="C37:E37"/>
    <mergeCell ref="F37:J37"/>
    <mergeCell ref="C38:E38"/>
    <mergeCell ref="F38:J38"/>
    <mergeCell ref="C31:E31"/>
    <mergeCell ref="F31:J31"/>
    <mergeCell ref="C32:E32"/>
    <mergeCell ref="F32:J32"/>
    <mergeCell ref="C33:E33"/>
    <mergeCell ref="F33:J33"/>
    <mergeCell ref="C17:E17"/>
    <mergeCell ref="F17:J17"/>
    <mergeCell ref="B16:J16"/>
    <mergeCell ref="C18:E18"/>
    <mergeCell ref="F18:J18"/>
    <mergeCell ref="E2:F2"/>
    <mergeCell ref="E3:F3"/>
    <mergeCell ref="E6:G6"/>
    <mergeCell ref="H6:J6"/>
    <mergeCell ref="C6:D6"/>
    <mergeCell ref="C19:E19"/>
    <mergeCell ref="F19:J19"/>
    <mergeCell ref="C39:E39"/>
    <mergeCell ref="F39:J39"/>
    <mergeCell ref="C27:E27"/>
    <mergeCell ref="F27:J27"/>
    <mergeCell ref="C20:E20"/>
    <mergeCell ref="F20:J20"/>
    <mergeCell ref="B23:J23"/>
    <mergeCell ref="C24:E24"/>
    <mergeCell ref="F24:J24"/>
    <mergeCell ref="C25:E25"/>
    <mergeCell ref="F25:J25"/>
    <mergeCell ref="C26:E26"/>
    <mergeCell ref="F26:J26"/>
    <mergeCell ref="B30:J30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26"/>
  <sheetViews>
    <sheetView tabSelected="1" topLeftCell="D1" zoomScale="140" workbookViewId="0">
      <selection activeCell="H18" sqref="H18"/>
    </sheetView>
  </sheetViews>
  <sheetFormatPr baseColWidth="10" defaultColWidth="8.83203125" defaultRowHeight="15" x14ac:dyDescent="0.2"/>
  <cols>
    <col min="1" max="1" width="4.1640625" bestFit="1" customWidth="1"/>
    <col min="3" max="3" width="10.6640625" bestFit="1" customWidth="1"/>
    <col min="6" max="6" width="10.5" bestFit="1" customWidth="1"/>
    <col min="8" max="8" width="67.1640625" bestFit="1" customWidth="1"/>
    <col min="9" max="9" width="10.1640625" bestFit="1" customWidth="1"/>
    <col min="17" max="17" width="4.83203125" bestFit="1" customWidth="1"/>
    <col min="18" max="18" width="6.6640625" bestFit="1" customWidth="1"/>
    <col min="19" max="19" width="11.1640625" bestFit="1" customWidth="1"/>
    <col min="20" max="20" width="7.5" bestFit="1" customWidth="1"/>
  </cols>
  <sheetData>
    <row r="2" spans="2:25" x14ac:dyDescent="0.2">
      <c r="B2" s="129" t="s">
        <v>41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R2" s="131" t="s">
        <v>42</v>
      </c>
      <c r="S2" s="132"/>
      <c r="T2" s="133"/>
    </row>
    <row r="3" spans="2:25" x14ac:dyDescent="0.2">
      <c r="B3" s="7" t="s">
        <v>43</v>
      </c>
      <c r="C3" s="12" t="s">
        <v>44</v>
      </c>
      <c r="D3" s="8" t="s">
        <v>45</v>
      </c>
      <c r="E3" s="4" t="s">
        <v>46</v>
      </c>
      <c r="F3" s="4" t="s">
        <v>47</v>
      </c>
      <c r="G3" s="49" t="s">
        <v>48</v>
      </c>
      <c r="H3" s="50" t="s">
        <v>49</v>
      </c>
      <c r="I3" s="109" t="s">
        <v>50</v>
      </c>
      <c r="J3" s="110"/>
      <c r="K3" s="110"/>
      <c r="L3" s="110"/>
      <c r="M3" s="110"/>
      <c r="N3" s="110"/>
      <c r="O3" s="110"/>
      <c r="P3" s="111"/>
      <c r="R3" s="51" t="s">
        <v>51</v>
      </c>
      <c r="S3" s="51" t="s">
        <v>49</v>
      </c>
      <c r="T3" s="2" t="s">
        <v>52</v>
      </c>
    </row>
    <row r="4" spans="2:25" ht="48" customHeight="1" x14ac:dyDescent="0.2">
      <c r="B4" s="52">
        <v>2</v>
      </c>
      <c r="C4" s="52">
        <v>33</v>
      </c>
      <c r="D4" s="53">
        <v>0.95</v>
      </c>
      <c r="E4" s="54">
        <v>0.05</v>
      </c>
      <c r="F4" s="55">
        <v>0.98599999999999999</v>
      </c>
      <c r="G4" s="56" t="str">
        <f t="shared" ref="G4:G8" si="0">_xlfn.IFS(ISBLANK(F4), "AWI", D4&lt;=F4,"MOK",(D4-E4)&lt;=F4,"MCT",D4&gt;F4,"MFL")</f>
        <v>MOK</v>
      </c>
      <c r="H4" s="57" t="s">
        <v>53</v>
      </c>
      <c r="I4" s="134"/>
      <c r="J4" s="134"/>
      <c r="K4" s="134"/>
      <c r="L4" s="134"/>
      <c r="M4" s="134"/>
      <c r="N4" s="134"/>
      <c r="O4" s="134"/>
      <c r="P4" s="134"/>
      <c r="R4" s="58"/>
      <c r="S4" s="59" t="s">
        <v>54</v>
      </c>
      <c r="T4" s="60" t="s">
        <v>55</v>
      </c>
    </row>
    <row r="5" spans="2:25" ht="48" customHeight="1" x14ac:dyDescent="0.2">
      <c r="B5" s="52">
        <v>2</v>
      </c>
      <c r="C5" s="52">
        <v>34</v>
      </c>
      <c r="D5" s="61">
        <v>0.7</v>
      </c>
      <c r="E5" s="62">
        <v>0.1</v>
      </c>
      <c r="F5" s="55">
        <v>0.37</v>
      </c>
      <c r="G5" s="56" t="str">
        <f t="shared" si="0"/>
        <v>MFL</v>
      </c>
      <c r="H5" s="63" t="s">
        <v>56</v>
      </c>
      <c r="I5" s="160" t="s">
        <v>110</v>
      </c>
      <c r="J5" s="134"/>
      <c r="K5" s="134"/>
      <c r="L5" s="134"/>
      <c r="M5" s="134"/>
      <c r="N5" s="134"/>
      <c r="O5" s="134"/>
      <c r="P5" s="134"/>
      <c r="R5" s="64"/>
      <c r="S5" s="59" t="s">
        <v>57</v>
      </c>
      <c r="T5" s="60" t="s">
        <v>58</v>
      </c>
    </row>
    <row r="6" spans="2:25" ht="48" customHeight="1" x14ac:dyDescent="0.2">
      <c r="B6" s="52">
        <v>2</v>
      </c>
      <c r="C6" s="52">
        <v>35</v>
      </c>
      <c r="D6" s="61">
        <v>0.9</v>
      </c>
      <c r="E6" s="62">
        <v>0.1</v>
      </c>
      <c r="F6" s="55">
        <v>1.07</v>
      </c>
      <c r="G6" s="52" t="str">
        <f t="shared" si="0"/>
        <v>MOK</v>
      </c>
      <c r="H6" s="65" t="s">
        <v>59</v>
      </c>
      <c r="I6" s="151" t="s">
        <v>99</v>
      </c>
      <c r="J6" s="149"/>
      <c r="K6" s="149"/>
      <c r="L6" s="149"/>
      <c r="M6" s="149"/>
      <c r="N6" s="149"/>
      <c r="O6" s="149"/>
      <c r="P6" s="150"/>
      <c r="R6" s="66"/>
      <c r="S6" s="59" t="s">
        <v>60</v>
      </c>
      <c r="T6" s="60" t="s">
        <v>61</v>
      </c>
    </row>
    <row r="7" spans="2:25" ht="48" customHeight="1" x14ac:dyDescent="0.2">
      <c r="B7" s="52">
        <v>2</v>
      </c>
      <c r="C7" s="52">
        <v>36</v>
      </c>
      <c r="D7" s="61">
        <v>0.95</v>
      </c>
      <c r="E7" s="62">
        <v>0.05</v>
      </c>
      <c r="F7" s="55">
        <v>1.06</v>
      </c>
      <c r="G7" s="56" t="str">
        <f t="shared" si="0"/>
        <v>MOK</v>
      </c>
      <c r="H7" s="67" t="s">
        <v>62</v>
      </c>
      <c r="I7" s="149" t="s">
        <v>104</v>
      </c>
      <c r="J7" s="135"/>
      <c r="K7" s="135"/>
      <c r="L7" s="135"/>
      <c r="M7" s="135"/>
      <c r="N7" s="135"/>
      <c r="O7" s="135"/>
      <c r="P7" s="136"/>
      <c r="R7" s="68"/>
      <c r="S7" s="59" t="s">
        <v>63</v>
      </c>
      <c r="T7" s="60" t="s">
        <v>64</v>
      </c>
    </row>
    <row r="8" spans="2:25" ht="48" customHeight="1" x14ac:dyDescent="0.2">
      <c r="B8" s="52">
        <v>2</v>
      </c>
      <c r="C8" s="52">
        <v>37</v>
      </c>
      <c r="D8" s="61">
        <v>0.7</v>
      </c>
      <c r="E8" s="62">
        <v>0.1</v>
      </c>
      <c r="F8" s="55">
        <v>0.8</v>
      </c>
      <c r="G8" s="56" t="str">
        <f t="shared" si="0"/>
        <v>MOK</v>
      </c>
      <c r="H8" s="65" t="s">
        <v>65</v>
      </c>
      <c r="I8" s="153" t="s">
        <v>100</v>
      </c>
      <c r="J8" s="154"/>
      <c r="K8" s="154"/>
      <c r="L8" s="154"/>
      <c r="M8" s="154"/>
      <c r="N8" s="154"/>
      <c r="O8" s="154"/>
      <c r="P8" s="155"/>
    </row>
    <row r="9" spans="2:25" ht="48" customHeight="1" x14ac:dyDescent="0.2">
      <c r="B9" s="52"/>
      <c r="C9" s="52"/>
      <c r="D9" s="61">
        <v>0.8</v>
      </c>
      <c r="E9" s="62">
        <v>0.1</v>
      </c>
      <c r="F9" s="55">
        <v>0.24</v>
      </c>
      <c r="G9" s="56"/>
      <c r="H9" s="69" t="s">
        <v>66</v>
      </c>
      <c r="I9" s="162" t="s">
        <v>108</v>
      </c>
      <c r="J9" s="139"/>
      <c r="K9" s="139"/>
      <c r="L9" s="139"/>
      <c r="M9" s="139"/>
      <c r="N9" s="139"/>
      <c r="O9" s="139"/>
      <c r="P9" s="140"/>
    </row>
    <row r="10" spans="2:25" ht="48" customHeight="1" x14ac:dyDescent="0.2">
      <c r="B10" s="52"/>
      <c r="C10" s="52"/>
      <c r="D10" s="61">
        <v>0.8</v>
      </c>
      <c r="E10" s="62">
        <v>0.1</v>
      </c>
      <c r="F10" s="55">
        <v>0.78</v>
      </c>
      <c r="G10" s="56"/>
      <c r="H10" s="69" t="s">
        <v>67</v>
      </c>
      <c r="I10" s="162" t="s">
        <v>109</v>
      </c>
      <c r="J10" s="139"/>
      <c r="K10" s="139"/>
      <c r="L10" s="139"/>
      <c r="M10" s="139"/>
      <c r="N10" s="139"/>
      <c r="O10" s="139"/>
      <c r="P10" s="140"/>
    </row>
    <row r="11" spans="2:25" ht="48" customHeight="1" x14ac:dyDescent="0.2">
      <c r="B11" s="52"/>
      <c r="C11" s="52"/>
      <c r="D11" s="61">
        <v>0.8</v>
      </c>
      <c r="E11" s="62">
        <v>0.1</v>
      </c>
      <c r="F11" s="55"/>
      <c r="G11" s="56"/>
      <c r="H11" s="69" t="s">
        <v>68</v>
      </c>
      <c r="I11" s="165" t="s">
        <v>111</v>
      </c>
      <c r="J11" s="163"/>
      <c r="K11" s="163"/>
      <c r="L11" s="163"/>
      <c r="M11" s="163"/>
      <c r="N11" s="163"/>
      <c r="O11" s="163"/>
      <c r="P11" s="164"/>
    </row>
    <row r="12" spans="2:25" ht="48" customHeight="1" x14ac:dyDescent="0.2">
      <c r="B12" s="52">
        <v>2</v>
      </c>
      <c r="C12" s="52">
        <v>38</v>
      </c>
      <c r="D12" s="61">
        <v>0.7</v>
      </c>
      <c r="E12" s="62">
        <v>0.1</v>
      </c>
      <c r="F12" s="55">
        <v>0.47</v>
      </c>
      <c r="G12" s="56" t="str">
        <f t="shared" ref="G12:G17" si="1">_xlfn.IFS(ISBLANK(F12), "AWI", D12&lt;=F12,"MOK",(D12-E12)&lt;=F12,"MCT",D12&gt;F12,"MFL")</f>
        <v>MFL</v>
      </c>
      <c r="H12" s="70" t="s">
        <v>69</v>
      </c>
      <c r="I12" s="152" t="s">
        <v>105</v>
      </c>
      <c r="J12" s="137"/>
      <c r="K12" s="137"/>
      <c r="L12" s="137"/>
      <c r="M12" s="137"/>
      <c r="N12" s="137"/>
      <c r="O12" s="137"/>
      <c r="P12" s="138"/>
    </row>
    <row r="13" spans="2:25" ht="48" customHeight="1" x14ac:dyDescent="0.2">
      <c r="B13" s="52">
        <v>2</v>
      </c>
      <c r="C13" s="52">
        <v>39</v>
      </c>
      <c r="D13" s="61">
        <v>0.7</v>
      </c>
      <c r="E13" s="62">
        <v>0.1</v>
      </c>
      <c r="F13" s="55">
        <v>0.5</v>
      </c>
      <c r="G13" s="56" t="str">
        <f t="shared" si="1"/>
        <v>MFL</v>
      </c>
      <c r="H13" s="71" t="s">
        <v>70</v>
      </c>
      <c r="I13" s="152" t="s">
        <v>105</v>
      </c>
      <c r="J13" s="137"/>
      <c r="K13" s="137"/>
      <c r="L13" s="137"/>
      <c r="M13" s="137"/>
      <c r="N13" s="137"/>
      <c r="O13" s="137"/>
      <c r="P13" s="138"/>
    </row>
    <row r="14" spans="2:25" ht="48" customHeight="1" x14ac:dyDescent="0.2">
      <c r="B14" s="52">
        <v>2</v>
      </c>
      <c r="C14" s="52">
        <v>40</v>
      </c>
      <c r="D14" s="61">
        <v>0.75</v>
      </c>
      <c r="E14" s="62">
        <v>0.25</v>
      </c>
      <c r="F14" s="55">
        <v>0.51</v>
      </c>
      <c r="G14" s="56" t="str">
        <f t="shared" si="1"/>
        <v>MCT</v>
      </c>
      <c r="H14" s="71" t="s">
        <v>71</v>
      </c>
      <c r="I14" s="156" t="s">
        <v>101</v>
      </c>
      <c r="J14" s="135"/>
      <c r="K14" s="135"/>
      <c r="L14" s="135"/>
      <c r="M14" s="135"/>
      <c r="N14" s="135"/>
      <c r="O14" s="135"/>
      <c r="P14" s="136"/>
      <c r="R14" s="141"/>
      <c r="S14" s="135"/>
      <c r="T14" s="135"/>
      <c r="U14" s="135"/>
      <c r="V14" s="135"/>
      <c r="W14" s="135"/>
      <c r="X14" s="135"/>
      <c r="Y14" s="136"/>
    </row>
    <row r="15" spans="2:25" ht="48" customHeight="1" x14ac:dyDescent="0.2">
      <c r="B15" s="52">
        <v>2</v>
      </c>
      <c r="C15" s="52">
        <v>41</v>
      </c>
      <c r="D15" s="61">
        <v>0.7</v>
      </c>
      <c r="E15" s="62">
        <v>0.2</v>
      </c>
      <c r="F15" s="55">
        <v>0.91</v>
      </c>
      <c r="G15" s="56" t="str">
        <f t="shared" si="1"/>
        <v>MOK</v>
      </c>
      <c r="H15" s="70" t="s">
        <v>72</v>
      </c>
      <c r="I15" s="156" t="s">
        <v>102</v>
      </c>
      <c r="J15" s="135"/>
      <c r="K15" s="135"/>
      <c r="L15" s="135"/>
      <c r="M15" s="135"/>
      <c r="N15" s="135"/>
      <c r="O15" s="135"/>
      <c r="P15" s="136"/>
    </row>
    <row r="16" spans="2:25" ht="48" customHeight="1" x14ac:dyDescent="0.2">
      <c r="B16" s="52">
        <v>2</v>
      </c>
      <c r="C16" s="52">
        <v>42</v>
      </c>
      <c r="D16" s="61">
        <v>0.7</v>
      </c>
      <c r="E16" s="62">
        <v>0.2</v>
      </c>
      <c r="F16" s="55">
        <v>0.79</v>
      </c>
      <c r="G16" s="56" t="str">
        <f t="shared" si="1"/>
        <v>MOK</v>
      </c>
      <c r="H16" s="71" t="s">
        <v>73</v>
      </c>
      <c r="I16" s="156" t="s">
        <v>103</v>
      </c>
      <c r="J16" s="135"/>
      <c r="K16" s="135"/>
      <c r="L16" s="135"/>
      <c r="M16" s="135"/>
      <c r="N16" s="135"/>
      <c r="O16" s="135"/>
      <c r="P16" s="136"/>
    </row>
    <row r="17" spans="2:20" ht="48" customHeight="1" x14ac:dyDescent="0.2">
      <c r="B17" s="52">
        <v>2</v>
      </c>
      <c r="C17" s="52">
        <v>43</v>
      </c>
      <c r="D17" s="61">
        <v>0.75</v>
      </c>
      <c r="E17" s="62">
        <v>0.25</v>
      </c>
      <c r="F17" s="55">
        <v>0.75</v>
      </c>
      <c r="G17" s="56" t="str">
        <f t="shared" si="1"/>
        <v>MOK</v>
      </c>
      <c r="H17" s="161" t="s">
        <v>106</v>
      </c>
      <c r="I17" s="159" t="s">
        <v>107</v>
      </c>
      <c r="J17" s="157"/>
      <c r="K17" s="157"/>
      <c r="L17" s="157"/>
      <c r="M17" s="157"/>
      <c r="N17" s="157"/>
      <c r="O17" s="157"/>
      <c r="P17" s="158"/>
    </row>
    <row r="18" spans="2:20" ht="48" customHeight="1" x14ac:dyDescent="0.2">
      <c r="C18" s="1"/>
      <c r="D18" s="1"/>
      <c r="E18" s="1"/>
      <c r="F18" s="1"/>
      <c r="G18" s="1"/>
      <c r="H18" s="72"/>
      <c r="I18" s="72"/>
      <c r="J18" s="1"/>
      <c r="K18" s="1"/>
      <c r="L18" s="1"/>
      <c r="M18" s="1"/>
      <c r="N18" s="1"/>
    </row>
    <row r="19" spans="2:20" ht="15" customHeight="1" x14ac:dyDescent="0.2">
      <c r="B19" s="131" t="s">
        <v>74</v>
      </c>
      <c r="C19" s="132"/>
      <c r="D19" s="132"/>
      <c r="E19" s="132"/>
      <c r="F19" s="132"/>
      <c r="G19" s="132"/>
      <c r="H19" s="132"/>
      <c r="I19" s="110"/>
      <c r="J19" s="110"/>
      <c r="K19" s="110"/>
      <c r="L19" s="110"/>
      <c r="M19" s="110"/>
      <c r="N19" s="110"/>
      <c r="O19" s="110"/>
      <c r="P19" s="111"/>
    </row>
    <row r="20" spans="2:20" ht="15" customHeight="1" x14ac:dyDescent="0.2">
      <c r="B20" s="48" t="s">
        <v>43</v>
      </c>
      <c r="C20" s="73" t="s">
        <v>44</v>
      </c>
      <c r="D20" s="73" t="s">
        <v>45</v>
      </c>
      <c r="E20" s="73" t="s">
        <v>75</v>
      </c>
      <c r="F20" s="74" t="s">
        <v>76</v>
      </c>
      <c r="G20" s="75" t="s">
        <v>48</v>
      </c>
      <c r="H20" s="76" t="s">
        <v>49</v>
      </c>
      <c r="I20" s="109" t="s">
        <v>50</v>
      </c>
      <c r="J20" s="110"/>
      <c r="K20" s="110"/>
      <c r="L20" s="110"/>
      <c r="M20" s="110"/>
      <c r="N20" s="110"/>
      <c r="O20" s="110"/>
      <c r="P20" s="111"/>
    </row>
    <row r="21" spans="2:20" ht="48" customHeight="1" x14ac:dyDescent="0.2">
      <c r="B21" s="52"/>
      <c r="C21" s="52"/>
      <c r="D21" s="77">
        <v>43922</v>
      </c>
      <c r="E21" s="77" t="s">
        <v>77</v>
      </c>
      <c r="F21" s="78"/>
      <c r="G21" s="42" t="str">
        <f t="shared" ref="G21:G22" si="2">_xlfn.IFS(ISBLANK(F21), "MSU", D21&gt;=F21,"MSA",D21&lt;F21,"MOD")</f>
        <v>MSU</v>
      </c>
      <c r="H21" s="79"/>
      <c r="I21" s="142"/>
      <c r="J21" s="143"/>
      <c r="K21" s="143"/>
      <c r="L21" s="143"/>
      <c r="M21" s="143"/>
      <c r="N21" s="143"/>
      <c r="O21" s="143"/>
      <c r="P21" s="144"/>
      <c r="R21" s="131" t="s">
        <v>78</v>
      </c>
      <c r="S21" s="132"/>
      <c r="T21" s="133"/>
    </row>
    <row r="22" spans="2:20" ht="48" customHeight="1" x14ac:dyDescent="0.2">
      <c r="B22" s="80"/>
      <c r="C22" s="80"/>
      <c r="D22" s="81">
        <v>43922</v>
      </c>
      <c r="E22" s="81" t="s">
        <v>77</v>
      </c>
      <c r="F22" s="82"/>
      <c r="G22" s="42" t="str">
        <f t="shared" si="2"/>
        <v>MSU</v>
      </c>
      <c r="H22" s="83"/>
      <c r="I22" s="145"/>
      <c r="J22" s="146"/>
      <c r="K22" s="146"/>
      <c r="L22" s="146"/>
      <c r="M22" s="146"/>
      <c r="N22" s="146"/>
      <c r="O22" s="146"/>
      <c r="P22" s="147"/>
      <c r="R22" s="51" t="s">
        <v>51</v>
      </c>
      <c r="S22" s="51" t="s">
        <v>49</v>
      </c>
      <c r="T22" s="2" t="s">
        <v>52</v>
      </c>
    </row>
    <row r="23" spans="2:20" ht="48" customHeight="1" x14ac:dyDescent="0.2">
      <c r="R23" s="84"/>
      <c r="S23" s="39" t="s">
        <v>79</v>
      </c>
      <c r="T23" s="60" t="s">
        <v>80</v>
      </c>
    </row>
    <row r="24" spans="2:20" ht="48" customHeight="1" x14ac:dyDescent="0.2">
      <c r="R24" s="64"/>
      <c r="S24" s="39" t="s">
        <v>81</v>
      </c>
      <c r="T24" s="60" t="s">
        <v>82</v>
      </c>
    </row>
    <row r="25" spans="2:20" ht="32" x14ac:dyDescent="0.2">
      <c r="R25" s="66"/>
      <c r="S25" s="39" t="s">
        <v>83</v>
      </c>
      <c r="T25" s="60" t="s">
        <v>84</v>
      </c>
    </row>
    <row r="26" spans="2:20" ht="32" x14ac:dyDescent="0.2">
      <c r="R26" s="85"/>
      <c r="S26" s="39" t="s">
        <v>85</v>
      </c>
      <c r="T26" s="60" t="s">
        <v>86</v>
      </c>
    </row>
  </sheetData>
  <mergeCells count="23">
    <mergeCell ref="I21:P21"/>
    <mergeCell ref="R21:T21"/>
    <mergeCell ref="I22:P22"/>
    <mergeCell ref="I15:P15"/>
    <mergeCell ref="I16:P16"/>
    <mergeCell ref="I17:P17"/>
    <mergeCell ref="B19:P19"/>
    <mergeCell ref="I20:P20"/>
    <mergeCell ref="I11:P11"/>
    <mergeCell ref="I12:P12"/>
    <mergeCell ref="I13:P13"/>
    <mergeCell ref="I14:P14"/>
    <mergeCell ref="R14:Y14"/>
    <mergeCell ref="I6:P6"/>
    <mergeCell ref="I7:P7"/>
    <mergeCell ref="I8:P8"/>
    <mergeCell ref="I9:P9"/>
    <mergeCell ref="I10:P10"/>
    <mergeCell ref="B2:P2"/>
    <mergeCell ref="R2:T2"/>
    <mergeCell ref="I3:P3"/>
    <mergeCell ref="I4:P4"/>
    <mergeCell ref="I5:P5"/>
  </mergeCells>
  <conditionalFormatting sqref="G5:G6 G8:G11">
    <cfRule type="cellIs" dxfId="43" priority="97" operator="equal">
      <formula>"MOK"</formula>
    </cfRule>
  </conditionalFormatting>
  <conditionalFormatting sqref="G5:G6 G8:G11">
    <cfRule type="cellIs" dxfId="42" priority="96" operator="equal">
      <formula>"MFL"</formula>
    </cfRule>
  </conditionalFormatting>
  <conditionalFormatting sqref="G5:G6 G8:G11">
    <cfRule type="cellIs" dxfId="41" priority="95" operator="equal">
      <formula>"MCT"</formula>
    </cfRule>
  </conditionalFormatting>
  <conditionalFormatting sqref="G5:G6 G8:G11">
    <cfRule type="cellIs" dxfId="40" priority="88" operator="equal">
      <formula>"MNO"</formula>
    </cfRule>
  </conditionalFormatting>
  <conditionalFormatting sqref="G5:G6 G8:G11">
    <cfRule type="cellIs" dxfId="39" priority="86" operator="equal">
      <formula>"MNO"</formula>
    </cfRule>
  </conditionalFormatting>
  <conditionalFormatting sqref="G4 G7">
    <cfRule type="cellIs" dxfId="38" priority="81" operator="equal">
      <formula>"MOK"</formula>
    </cfRule>
  </conditionalFormatting>
  <conditionalFormatting sqref="G4 G7">
    <cfRule type="cellIs" dxfId="37" priority="80" operator="equal">
      <formula>"MFL"</formula>
    </cfRule>
  </conditionalFormatting>
  <conditionalFormatting sqref="G4 G7">
    <cfRule type="cellIs" dxfId="36" priority="79" operator="equal">
      <formula>"MCT"</formula>
    </cfRule>
  </conditionalFormatting>
  <conditionalFormatting sqref="G22">
    <cfRule type="cellIs" dxfId="35" priority="69" operator="equal">
      <formula>"MSA"</formula>
    </cfRule>
  </conditionalFormatting>
  <conditionalFormatting sqref="G22">
    <cfRule type="cellIs" dxfId="34" priority="68" operator="equal">
      <formula>"MOD"</formula>
    </cfRule>
  </conditionalFormatting>
  <conditionalFormatting sqref="G22">
    <cfRule type="cellIs" dxfId="33" priority="67" operator="equal">
      <formula>"MSU"</formula>
    </cfRule>
  </conditionalFormatting>
  <conditionalFormatting sqref="G21">
    <cfRule type="cellIs" dxfId="32" priority="63" operator="equal">
      <formula>"MSA"</formula>
    </cfRule>
  </conditionalFormatting>
  <conditionalFormatting sqref="G21">
    <cfRule type="cellIs" dxfId="31" priority="62" operator="equal">
      <formula>"MOD"</formula>
    </cfRule>
  </conditionalFormatting>
  <conditionalFormatting sqref="G21">
    <cfRule type="cellIs" dxfId="30" priority="61" operator="equal">
      <formula>"MSU"</formula>
    </cfRule>
  </conditionalFormatting>
  <conditionalFormatting sqref="G12">
    <cfRule type="cellIs" dxfId="29" priority="55" operator="equal">
      <formula>"MOK"</formula>
    </cfRule>
  </conditionalFormatting>
  <conditionalFormatting sqref="G12">
    <cfRule type="cellIs" dxfId="28" priority="54" operator="equal">
      <formula>"MFL"</formula>
    </cfRule>
  </conditionalFormatting>
  <conditionalFormatting sqref="G12">
    <cfRule type="cellIs" dxfId="27" priority="53" operator="equal">
      <formula>"MCT"</formula>
    </cfRule>
  </conditionalFormatting>
  <conditionalFormatting sqref="G12">
    <cfRule type="cellIs" dxfId="26" priority="52" operator="equal">
      <formula>"MNO"</formula>
    </cfRule>
  </conditionalFormatting>
  <conditionalFormatting sqref="G12">
    <cfRule type="cellIs" dxfId="25" priority="51" operator="equal">
      <formula>"MNO"</formula>
    </cfRule>
  </conditionalFormatting>
  <conditionalFormatting sqref="G13">
    <cfRule type="cellIs" dxfId="24" priority="45" operator="equal">
      <formula>"MOK"</formula>
    </cfRule>
  </conditionalFormatting>
  <conditionalFormatting sqref="G13">
    <cfRule type="cellIs" dxfId="23" priority="44" operator="equal">
      <formula>"MFL"</formula>
    </cfRule>
  </conditionalFormatting>
  <conditionalFormatting sqref="G13">
    <cfRule type="cellIs" dxfId="22" priority="43" operator="equal">
      <formula>"MCT"</formula>
    </cfRule>
  </conditionalFormatting>
  <conditionalFormatting sqref="G13">
    <cfRule type="cellIs" dxfId="21" priority="42" operator="equal">
      <formula>"MNO"</formula>
    </cfRule>
  </conditionalFormatting>
  <conditionalFormatting sqref="G13">
    <cfRule type="cellIs" dxfId="20" priority="41" operator="equal">
      <formula>"MNO"</formula>
    </cfRule>
  </conditionalFormatting>
  <conditionalFormatting sqref="G14">
    <cfRule type="cellIs" dxfId="19" priority="25" operator="equal">
      <formula>"MOK"</formula>
    </cfRule>
  </conditionalFormatting>
  <conditionalFormatting sqref="G14">
    <cfRule type="cellIs" dxfId="18" priority="24" operator="equal">
      <formula>"MFL"</formula>
    </cfRule>
  </conditionalFormatting>
  <conditionalFormatting sqref="G14">
    <cfRule type="cellIs" dxfId="17" priority="23" operator="equal">
      <formula>"MCT"</formula>
    </cfRule>
  </conditionalFormatting>
  <conditionalFormatting sqref="G14">
    <cfRule type="cellIs" dxfId="16" priority="22" operator="equal">
      <formula>"MNO"</formula>
    </cfRule>
  </conditionalFormatting>
  <conditionalFormatting sqref="G14">
    <cfRule type="cellIs" dxfId="15" priority="21" operator="equal">
      <formula>"MNO"</formula>
    </cfRule>
  </conditionalFormatting>
  <conditionalFormatting sqref="G17">
    <cfRule type="cellIs" dxfId="14" priority="20" operator="equal">
      <formula>"MOK"</formula>
    </cfRule>
  </conditionalFormatting>
  <conditionalFormatting sqref="G17">
    <cfRule type="cellIs" dxfId="13" priority="19" operator="equal">
      <formula>"MFL"</formula>
    </cfRule>
  </conditionalFormatting>
  <conditionalFormatting sqref="G17">
    <cfRule type="cellIs" dxfId="12" priority="18" operator="equal">
      <formula>"MCT"</formula>
    </cfRule>
  </conditionalFormatting>
  <conditionalFormatting sqref="G17">
    <cfRule type="cellIs" dxfId="11" priority="17" operator="equal">
      <formula>"MNO"</formula>
    </cfRule>
  </conditionalFormatting>
  <conditionalFormatting sqref="G17">
    <cfRule type="cellIs" dxfId="10" priority="16" operator="equal">
      <formula>"MNO"</formula>
    </cfRule>
  </conditionalFormatting>
  <conditionalFormatting sqref="G15">
    <cfRule type="cellIs" dxfId="9" priority="10" operator="equal">
      <formula>"MOK"</formula>
    </cfRule>
  </conditionalFormatting>
  <conditionalFormatting sqref="G15">
    <cfRule type="cellIs" dxfId="8" priority="9" operator="equal">
      <formula>"MFL"</formula>
    </cfRule>
  </conditionalFormatting>
  <conditionalFormatting sqref="G15">
    <cfRule type="cellIs" dxfId="7" priority="8" operator="equal">
      <formula>"MCT"</formula>
    </cfRule>
  </conditionalFormatting>
  <conditionalFormatting sqref="G15">
    <cfRule type="cellIs" dxfId="6" priority="7" operator="equal">
      <formula>"MNO"</formula>
    </cfRule>
  </conditionalFormatting>
  <conditionalFormatting sqref="G15">
    <cfRule type="cellIs" dxfId="5" priority="6" operator="equal">
      <formula>"MNO"</formula>
    </cfRule>
  </conditionalFormatting>
  <conditionalFormatting sqref="G16">
    <cfRule type="cellIs" dxfId="4" priority="5" operator="equal">
      <formula>"MOK"</formula>
    </cfRule>
  </conditionalFormatting>
  <conditionalFormatting sqref="G16">
    <cfRule type="cellIs" dxfId="3" priority="4" operator="equal">
      <formula>"MFL"</formula>
    </cfRule>
  </conditionalFormatting>
  <conditionalFormatting sqref="G16">
    <cfRule type="cellIs" dxfId="2" priority="3" operator="equal">
      <formula>"MCT"</formula>
    </cfRule>
  </conditionalFormatting>
  <conditionalFormatting sqref="G16">
    <cfRule type="cellIs" dxfId="1" priority="2" operator="equal">
      <formula>"MNO"</formula>
    </cfRule>
  </conditionalFormatting>
  <conditionalFormatting sqref="G16">
    <cfRule type="cellIs" dxfId="0" priority="1" operator="equal">
      <formula>"MNO"</formula>
    </cfRule>
  </conditionalFormatting>
  <hyperlinks>
    <hyperlink ref="I5" r:id="rId1" xr:uid="{87F86B44-F867-5943-A607-62FBF1305022}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28"/>
  <sheetViews>
    <sheetView zoomScale="120" workbookViewId="0">
      <selection activeCell="S12" sqref="S12"/>
    </sheetView>
  </sheetViews>
  <sheetFormatPr baseColWidth="10" defaultColWidth="8.83203125" defaultRowHeight="15" x14ac:dyDescent="0.2"/>
  <cols>
    <col min="2" max="2" width="11.5" bestFit="1" customWidth="1"/>
    <col min="8" max="8" width="13.83203125" bestFit="1" customWidth="1"/>
  </cols>
  <sheetData>
    <row r="2" spans="2:16" x14ac:dyDescent="0.2">
      <c r="B2" s="109" t="s">
        <v>87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2:16" x14ac:dyDescent="0.2">
      <c r="B3" s="12" t="s">
        <v>88</v>
      </c>
      <c r="C3" s="132" t="s">
        <v>89</v>
      </c>
      <c r="D3" s="132"/>
      <c r="E3" s="132"/>
      <c r="F3" s="132"/>
      <c r="G3" s="132"/>
      <c r="H3" s="132"/>
      <c r="I3" s="131" t="s">
        <v>90</v>
      </c>
      <c r="J3" s="132"/>
      <c r="K3" s="132"/>
      <c r="L3" s="132"/>
      <c r="M3" s="132"/>
      <c r="N3" s="132"/>
      <c r="O3" s="148"/>
    </row>
    <row r="4" spans="2:16" ht="45" customHeight="1" x14ac:dyDescent="0.2">
      <c r="B4" s="41"/>
      <c r="C4" s="91"/>
      <c r="D4" s="92"/>
      <c r="E4" s="92"/>
      <c r="F4" s="92"/>
      <c r="G4" s="92"/>
      <c r="H4" s="93"/>
      <c r="I4" s="91"/>
      <c r="J4" s="92"/>
      <c r="K4" s="92"/>
      <c r="L4" s="92"/>
      <c r="M4" s="92"/>
      <c r="N4" s="92"/>
      <c r="O4" s="93"/>
      <c r="P4" s="86"/>
    </row>
    <row r="6" spans="2:16" x14ac:dyDescent="0.2">
      <c r="B6" s="36" t="s">
        <v>88</v>
      </c>
      <c r="C6" s="114" t="s">
        <v>91</v>
      </c>
      <c r="D6" s="114"/>
      <c r="E6" s="114"/>
      <c r="F6" s="114"/>
      <c r="G6" s="114"/>
      <c r="H6" s="114"/>
      <c r="I6" s="115" t="s">
        <v>90</v>
      </c>
      <c r="J6" s="114"/>
      <c r="K6" s="114"/>
      <c r="L6" s="114"/>
      <c r="M6" s="114"/>
      <c r="N6" s="114"/>
      <c r="O6" s="116"/>
    </row>
    <row r="7" spans="2:16" ht="45" customHeight="1" x14ac:dyDescent="0.2">
      <c r="B7" s="41"/>
      <c r="C7" s="91"/>
      <c r="D7" s="92"/>
      <c r="E7" s="92"/>
      <c r="F7" s="92"/>
      <c r="G7" s="92"/>
      <c r="H7" s="93"/>
      <c r="I7" s="91"/>
      <c r="J7" s="92"/>
      <c r="K7" s="92"/>
      <c r="L7" s="92"/>
      <c r="M7" s="92"/>
      <c r="N7" s="92"/>
      <c r="O7" s="93"/>
    </row>
    <row r="8" spans="2:16" x14ac:dyDescent="0.2">
      <c r="P8" s="87"/>
    </row>
    <row r="9" spans="2:16" x14ac:dyDescent="0.2">
      <c r="B9" s="40" t="s">
        <v>88</v>
      </c>
      <c r="C9" s="99" t="s">
        <v>92</v>
      </c>
      <c r="D9" s="99"/>
      <c r="E9" s="99"/>
      <c r="F9" s="99"/>
      <c r="G9" s="99"/>
      <c r="H9" s="99"/>
      <c r="I9" s="100" t="s">
        <v>90</v>
      </c>
      <c r="J9" s="99"/>
      <c r="K9" s="99"/>
      <c r="L9" s="99"/>
      <c r="M9" s="99"/>
      <c r="N9" s="99"/>
      <c r="O9" s="101"/>
      <c r="P9" s="87"/>
    </row>
    <row r="10" spans="2:16" ht="45" customHeight="1" x14ac:dyDescent="0.2">
      <c r="B10" s="41"/>
      <c r="C10" s="91"/>
      <c r="D10" s="92"/>
      <c r="E10" s="92"/>
      <c r="F10" s="92"/>
      <c r="G10" s="92"/>
      <c r="H10" s="93"/>
      <c r="I10" s="91"/>
      <c r="J10" s="92"/>
      <c r="K10" s="92"/>
      <c r="L10" s="92"/>
      <c r="M10" s="92"/>
      <c r="N10" s="92"/>
      <c r="O10" s="93"/>
    </row>
    <row r="12" spans="2:16" x14ac:dyDescent="0.2">
      <c r="B12" s="47" t="s">
        <v>88</v>
      </c>
      <c r="C12" s="126" t="s">
        <v>93</v>
      </c>
      <c r="D12" s="126"/>
      <c r="E12" s="126"/>
      <c r="F12" s="126"/>
      <c r="G12" s="126"/>
      <c r="H12" s="126"/>
      <c r="I12" s="127" t="s">
        <v>90</v>
      </c>
      <c r="J12" s="126"/>
      <c r="K12" s="126"/>
      <c r="L12" s="126"/>
      <c r="M12" s="126"/>
      <c r="N12" s="126"/>
      <c r="O12" s="128"/>
    </row>
    <row r="13" spans="2:16" ht="45" customHeight="1" x14ac:dyDescent="0.2">
      <c r="B13" s="41"/>
      <c r="C13" s="91"/>
      <c r="D13" s="92"/>
      <c r="E13" s="92"/>
      <c r="F13" s="92"/>
      <c r="G13" s="92"/>
      <c r="H13" s="93"/>
      <c r="I13" s="91"/>
      <c r="J13" s="92"/>
      <c r="K13" s="92"/>
      <c r="L13" s="92"/>
      <c r="M13" s="92"/>
      <c r="N13" s="92"/>
      <c r="O13" s="93"/>
    </row>
    <row r="15" spans="2:16" x14ac:dyDescent="0.2">
      <c r="B15" s="45" t="s">
        <v>88</v>
      </c>
      <c r="C15" s="120" t="s">
        <v>94</v>
      </c>
      <c r="D15" s="120"/>
      <c r="E15" s="120"/>
      <c r="F15" s="120"/>
      <c r="G15" s="120"/>
      <c r="H15" s="120"/>
      <c r="I15" s="121" t="s">
        <v>90</v>
      </c>
      <c r="J15" s="120"/>
      <c r="K15" s="120"/>
      <c r="L15" s="120"/>
      <c r="M15" s="120"/>
      <c r="N15" s="120"/>
      <c r="O15" s="122"/>
    </row>
    <row r="16" spans="2:16" ht="45" customHeight="1" x14ac:dyDescent="0.2">
      <c r="B16" s="41"/>
      <c r="C16" s="91"/>
      <c r="D16" s="92"/>
      <c r="E16" s="92"/>
      <c r="F16" s="92"/>
      <c r="G16" s="92"/>
      <c r="H16" s="93"/>
      <c r="I16" s="91"/>
      <c r="J16" s="92"/>
      <c r="K16" s="92"/>
      <c r="L16" s="92"/>
      <c r="M16" s="92"/>
      <c r="N16" s="92"/>
      <c r="O16" s="93"/>
    </row>
    <row r="18" spans="2:15" x14ac:dyDescent="0.2">
      <c r="B18" s="12" t="s">
        <v>88</v>
      </c>
      <c r="C18" s="132" t="s">
        <v>95</v>
      </c>
      <c r="D18" s="132"/>
      <c r="E18" s="132"/>
      <c r="F18" s="132"/>
      <c r="G18" s="132"/>
      <c r="H18" s="132"/>
      <c r="I18" s="131" t="s">
        <v>90</v>
      </c>
      <c r="J18" s="132"/>
      <c r="K18" s="132"/>
      <c r="L18" s="132"/>
      <c r="M18" s="132"/>
      <c r="N18" s="132"/>
      <c r="O18" s="148"/>
    </row>
    <row r="19" spans="2:15" ht="45" customHeight="1" x14ac:dyDescent="0.2">
      <c r="B19" s="41"/>
      <c r="C19" s="91"/>
      <c r="D19" s="92"/>
      <c r="E19" s="92"/>
      <c r="F19" s="92"/>
      <c r="G19" s="92"/>
      <c r="H19" s="93"/>
      <c r="I19" s="91"/>
      <c r="J19" s="92"/>
      <c r="K19" s="92"/>
      <c r="L19" s="92"/>
      <c r="M19" s="92"/>
      <c r="N19" s="92"/>
      <c r="O19" s="93"/>
    </row>
    <row r="21" spans="2:15" x14ac:dyDescent="0.2">
      <c r="B21" s="36" t="s">
        <v>88</v>
      </c>
      <c r="C21" s="114" t="s">
        <v>96</v>
      </c>
      <c r="D21" s="114"/>
      <c r="E21" s="114"/>
      <c r="F21" s="114"/>
      <c r="G21" s="114"/>
      <c r="H21" s="114"/>
      <c r="I21" s="115" t="s">
        <v>90</v>
      </c>
      <c r="J21" s="114"/>
      <c r="K21" s="114"/>
      <c r="L21" s="114"/>
      <c r="M21" s="114"/>
      <c r="N21" s="114"/>
      <c r="O21" s="116"/>
    </row>
    <row r="22" spans="2:15" ht="45" customHeight="1" x14ac:dyDescent="0.2">
      <c r="B22" s="41"/>
      <c r="C22" s="91"/>
      <c r="D22" s="92"/>
      <c r="E22" s="92"/>
      <c r="F22" s="92"/>
      <c r="G22" s="92"/>
      <c r="H22" s="93"/>
      <c r="I22" s="91"/>
      <c r="J22" s="92"/>
      <c r="K22" s="92"/>
      <c r="L22" s="92"/>
      <c r="M22" s="92"/>
      <c r="N22" s="92"/>
      <c r="O22" s="93"/>
    </row>
    <row r="24" spans="2:15" x14ac:dyDescent="0.2">
      <c r="B24" s="40" t="s">
        <v>88</v>
      </c>
      <c r="C24" s="99" t="s">
        <v>97</v>
      </c>
      <c r="D24" s="99"/>
      <c r="E24" s="99"/>
      <c r="F24" s="99"/>
      <c r="G24" s="99"/>
      <c r="H24" s="99"/>
      <c r="I24" s="100" t="s">
        <v>90</v>
      </c>
      <c r="J24" s="99"/>
      <c r="K24" s="99"/>
      <c r="L24" s="99"/>
      <c r="M24" s="99"/>
      <c r="N24" s="99"/>
      <c r="O24" s="101"/>
    </row>
    <row r="25" spans="2:15" ht="45" customHeight="1" x14ac:dyDescent="0.2">
      <c r="B25" s="41"/>
      <c r="C25" s="91"/>
      <c r="D25" s="92"/>
      <c r="E25" s="92"/>
      <c r="F25" s="92"/>
      <c r="G25" s="92"/>
      <c r="H25" s="93"/>
      <c r="I25" s="91"/>
      <c r="J25" s="92"/>
      <c r="K25" s="92"/>
      <c r="L25" s="92"/>
      <c r="M25" s="92"/>
      <c r="N25" s="92"/>
      <c r="O25" s="93"/>
    </row>
    <row r="27" spans="2:15" x14ac:dyDescent="0.2">
      <c r="B27" s="47" t="s">
        <v>88</v>
      </c>
      <c r="C27" s="126" t="s">
        <v>98</v>
      </c>
      <c r="D27" s="126"/>
      <c r="E27" s="126"/>
      <c r="F27" s="126"/>
      <c r="G27" s="126"/>
      <c r="H27" s="126"/>
      <c r="I27" s="127" t="s">
        <v>90</v>
      </c>
      <c r="J27" s="126"/>
      <c r="K27" s="126"/>
      <c r="L27" s="126"/>
      <c r="M27" s="126"/>
      <c r="N27" s="126"/>
      <c r="O27" s="128"/>
    </row>
    <row r="28" spans="2:15" ht="45" customHeight="1" x14ac:dyDescent="0.2">
      <c r="B28" s="41"/>
      <c r="C28" s="91"/>
      <c r="D28" s="92"/>
      <c r="E28" s="92"/>
      <c r="F28" s="92"/>
      <c r="G28" s="92"/>
      <c r="H28" s="93"/>
      <c r="I28" s="91"/>
      <c r="J28" s="92"/>
      <c r="K28" s="92"/>
      <c r="L28" s="92"/>
      <c r="M28" s="92"/>
      <c r="N28" s="92"/>
      <c r="O28" s="93"/>
    </row>
  </sheetData>
  <mergeCells count="37">
    <mergeCell ref="C28:H28"/>
    <mergeCell ref="I28:O28"/>
    <mergeCell ref="C24:H24"/>
    <mergeCell ref="I24:O24"/>
    <mergeCell ref="C25:H25"/>
    <mergeCell ref="I25:O25"/>
    <mergeCell ref="C27:H27"/>
    <mergeCell ref="I27:O27"/>
    <mergeCell ref="C19:H19"/>
    <mergeCell ref="I19:O19"/>
    <mergeCell ref="C22:H22"/>
    <mergeCell ref="I22:O22"/>
    <mergeCell ref="C21:H21"/>
    <mergeCell ref="I21:O21"/>
    <mergeCell ref="C15:H15"/>
    <mergeCell ref="I15:O15"/>
    <mergeCell ref="C16:H16"/>
    <mergeCell ref="I16:O16"/>
    <mergeCell ref="C18:H18"/>
    <mergeCell ref="I18:O18"/>
    <mergeCell ref="C10:H10"/>
    <mergeCell ref="I10:O10"/>
    <mergeCell ref="C12:H12"/>
    <mergeCell ref="I12:O12"/>
    <mergeCell ref="C13:H13"/>
    <mergeCell ref="I13:O13"/>
    <mergeCell ref="C6:H6"/>
    <mergeCell ref="I6:O6"/>
    <mergeCell ref="C7:H7"/>
    <mergeCell ref="I7:O7"/>
    <mergeCell ref="C9:H9"/>
    <mergeCell ref="I9:O9"/>
    <mergeCell ref="B2:O2"/>
    <mergeCell ref="C3:H3"/>
    <mergeCell ref="I3:O3"/>
    <mergeCell ref="C4:H4"/>
    <mergeCell ref="I4:O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Resource &amp; Narrative</vt:lpstr>
      <vt:lpstr>Metrics &amp; Milestones</vt:lpstr>
      <vt:lpstr>Outreach &amp; Knowledge Sharing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>1</cp:revision>
  <dcterms:created xsi:type="dcterms:W3CDTF">2020-06-24T08:48:21Z</dcterms:created>
  <dcterms:modified xsi:type="dcterms:W3CDTF">2021-01-26T13:26:51Z</dcterms:modified>
  <cp:category/>
  <cp:contentStatus/>
</cp:coreProperties>
</file>