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kharron\Desktop\GRIDPP REPORTS\Q320\"/>
    </mc:Choice>
  </mc:AlternateContent>
  <xr:revisionPtr revIDLastSave="0" documentId="13_ncr:1_{0192E716-20C9-4CA7-B0A8-3BBAAD358C0B}" xr6:coauthVersionLast="46" xr6:coauthVersionMax="46" xr10:uidLastSave="{00000000-0000-0000-0000-000000000000}"/>
  <bookViews>
    <workbookView xWindow="-108" yWindow="-108" windowWidth="23256" windowHeight="14016" xr2:uid="{00000000-000D-0000-FFFF-FFFF00000000}"/>
  </bookViews>
  <sheets>
    <sheet name="Resource &amp; Narrative" sheetId="1" r:id="rId1"/>
    <sheet name="Metrics &amp; Milestones" sheetId="2" r:id="rId2"/>
    <sheet name="Resources" sheetId="3" r:id="rId3"/>
    <sheet name="Outreach &amp; Knowledge Sharing"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7" i="3" l="1"/>
  <c r="I86" i="3"/>
  <c r="I85" i="3"/>
  <c r="I84" i="3"/>
  <c r="I83" i="3"/>
  <c r="I82" i="3"/>
  <c r="I81" i="3"/>
  <c r="I80" i="3"/>
  <c r="I79" i="3"/>
  <c r="I78" i="3"/>
  <c r="I77" i="3"/>
  <c r="I76" i="3"/>
  <c r="I75" i="3"/>
  <c r="I74" i="3"/>
  <c r="I73" i="3"/>
  <c r="I72" i="3"/>
  <c r="I71" i="3"/>
  <c r="I70" i="3"/>
  <c r="I69" i="3"/>
  <c r="I68" i="3"/>
  <c r="I67" i="3"/>
  <c r="I66" i="3"/>
  <c r="I65" i="3"/>
  <c r="I64" i="3"/>
  <c r="I60" i="3"/>
  <c r="I59" i="3"/>
  <c r="I58" i="3"/>
  <c r="I57" i="3"/>
  <c r="I56" i="3"/>
  <c r="I53" i="3"/>
  <c r="I52" i="3"/>
  <c r="I51" i="3"/>
  <c r="I50" i="3"/>
  <c r="I49" i="3"/>
  <c r="E45" i="3"/>
  <c r="H44" i="3"/>
  <c r="H45" i="3" s="1"/>
  <c r="G44" i="3"/>
  <c r="G45" i="3" s="1"/>
  <c r="F44" i="3"/>
  <c r="F45" i="3" s="1"/>
  <c r="E44" i="3"/>
  <c r="D44" i="3"/>
  <c r="D45" i="3" s="1"/>
  <c r="C44" i="3"/>
  <c r="C45" i="3" s="1"/>
  <c r="I43" i="3"/>
  <c r="I42" i="3"/>
  <c r="I41" i="3"/>
  <c r="I44" i="3" s="1"/>
  <c r="H39" i="3"/>
  <c r="G39" i="3"/>
  <c r="F39" i="3"/>
  <c r="E39" i="3"/>
  <c r="I39" i="3" s="1"/>
  <c r="D39" i="3"/>
  <c r="C39" i="3"/>
  <c r="E35" i="3"/>
  <c r="H34" i="3"/>
  <c r="H35" i="3" s="1"/>
  <c r="G34" i="3"/>
  <c r="F34" i="3"/>
  <c r="E34" i="3"/>
  <c r="D34" i="3"/>
  <c r="D35" i="3" s="1"/>
  <c r="C34" i="3"/>
  <c r="C35" i="3" s="1"/>
  <c r="I33" i="3"/>
  <c r="I32" i="3"/>
  <c r="I31" i="3"/>
  <c r="I34" i="3" s="1"/>
  <c r="H29" i="3"/>
  <c r="G29" i="3"/>
  <c r="G35" i="3" s="1"/>
  <c r="F29" i="3"/>
  <c r="F35" i="3" s="1"/>
  <c r="E29" i="3"/>
  <c r="I29" i="3" s="1"/>
  <c r="D29" i="3"/>
  <c r="C29" i="3"/>
  <c r="I24" i="3"/>
  <c r="F8" i="2" s="1"/>
  <c r="G8" i="2" s="1"/>
  <c r="H24" i="3"/>
  <c r="G24" i="3"/>
  <c r="F24" i="3"/>
  <c r="E24" i="3"/>
  <c r="D24" i="3"/>
  <c r="C24" i="3"/>
  <c r="I23" i="3"/>
  <c r="I22" i="3"/>
  <c r="I21" i="3"/>
  <c r="I18" i="3"/>
  <c r="H18" i="3"/>
  <c r="G18" i="3"/>
  <c r="F18" i="3"/>
  <c r="E18" i="3"/>
  <c r="D18" i="3"/>
  <c r="C18" i="3"/>
  <c r="I17" i="3"/>
  <c r="I16" i="3"/>
  <c r="I15" i="3"/>
  <c r="I11" i="3"/>
  <c r="F5" i="2" s="1"/>
  <c r="G5" i="2" s="1"/>
  <c r="H11" i="3"/>
  <c r="G11" i="3"/>
  <c r="F11" i="3"/>
  <c r="E11" i="3"/>
  <c r="D11" i="3"/>
  <c r="C11" i="3"/>
  <c r="I10" i="3"/>
  <c r="I9" i="3"/>
  <c r="H7" i="3"/>
  <c r="G7" i="3"/>
  <c r="F7" i="3"/>
  <c r="E7" i="3"/>
  <c r="D7" i="3"/>
  <c r="C7" i="3"/>
  <c r="I6" i="3"/>
  <c r="I5" i="3"/>
  <c r="I7" i="3" s="1"/>
  <c r="F4" i="2" s="1"/>
  <c r="G4" i="2" s="1"/>
  <c r="F7" i="2"/>
  <c r="G7" i="2" s="1"/>
  <c r="I45" i="3" l="1"/>
  <c r="F6" i="2" s="1"/>
  <c r="G6" i="2" s="1"/>
  <c r="I3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Gronbech</author>
  </authors>
  <commentList>
    <comment ref="F41" authorId="0" shapeId="0" xr:uid="{00000000-0006-0000-0200-000001000000}">
      <text>
        <r>
          <rPr>
            <b/>
            <sz val="9"/>
            <rFont val="Tahoma"/>
          </rPr>
          <t>Peter Gronbech:</t>
        </r>
        <r>
          <rPr>
            <sz val="9"/>
            <rFont val="Tahoma"/>
          </rPr>
          <t xml:space="preserve">
Peter Gronbech:
Just noticed that Accounting is broken on our new ARC 6 server hence gross under reporting</t>
        </r>
      </text>
    </comment>
  </commentList>
</comments>
</file>

<file path=xl/sharedStrings.xml><?xml version="1.0" encoding="utf-8"?>
<sst xmlns="http://schemas.openxmlformats.org/spreadsheetml/2006/main" count="266" uniqueCount="143">
  <si>
    <t>Year</t>
  </si>
  <si>
    <t>Area</t>
  </si>
  <si>
    <t>SouthGrid</t>
  </si>
  <si>
    <t>Quarter</t>
  </si>
  <si>
    <t>Q3</t>
  </si>
  <si>
    <t>Reporter</t>
  </si>
  <si>
    <t>Month 1</t>
  </si>
  <si>
    <t>Month 2</t>
  </si>
  <si>
    <t>Month 3</t>
  </si>
  <si>
    <t>Oxford</t>
  </si>
  <si>
    <t>Birmingham</t>
  </si>
  <si>
    <t>Total</t>
  </si>
  <si>
    <t>Narrative</t>
  </si>
  <si>
    <t>Successes</t>
  </si>
  <si>
    <t>Problems</t>
  </si>
  <si>
    <t xml:space="preserve">Have managed kept the site operating during the COVID even with restricted access to the machine rooms. </t>
  </si>
  <si>
    <t>The number of jobs that need to be done are now starting to pile up (racking servers, disk replacements, major upgrades, etc.). Will hopefully gradually work through these over the next quarter now we have more access. However, putting in the larger new equipment (e.g. disk servers) is going to be difficult without more significant protective clothing.</t>
  </si>
  <si>
    <t>Bristol</t>
  </si>
  <si>
    <t>started getting new HTCondor-CE lcgce02 into production, initial tests seemed success! Starting to get APEL accounting working. 2 User-use HighMemory nodes in production. Retired all the oldest LCG WN = DNUK &amp; ViglenTwins! (ca 2009!)</t>
  </si>
  <si>
    <t>Turns out lcgce02 = super problems both with VOs &amp; APEL, ggus tickets for help for both issues</t>
  </si>
  <si>
    <t>Cambridge</t>
  </si>
  <si>
    <t xml:space="preserve">7x new worker nodes installed with 896 logical cores.
New perfsonar box installed and running.
Planned downtime 8/7 -&gt; 10/7 Due to ARC5 -&gt; ARC6 upgrade.
Power outage at DWB affected VMs which took out the service 21/8 -&gt; 24/8
</t>
  </si>
  <si>
    <t>Accountig broke following ARC6 upgrade, now need to fix and republish.</t>
  </si>
  <si>
    <t>RAL PPD</t>
  </si>
  <si>
    <t>Drained and reinstalled all remaining SL6 Disk servers
SL6 BDII replaced with new C7 VM
Testing of cloud worker nodes
No new Disk or CPU came online in this quarter.</t>
  </si>
  <si>
    <t>Sussex</t>
  </si>
  <si>
    <t>Risks</t>
  </si>
  <si>
    <t>Type</t>
  </si>
  <si>
    <t>Risk</t>
  </si>
  <si>
    <t>Mitigation</t>
  </si>
  <si>
    <t>Shortage of human-power</t>
  </si>
  <si>
    <t>Regular Ops &amp; Southgrid meetings helpful, despite stretched resources!</t>
  </si>
  <si>
    <t>Objectives and Deliverables Last Quarter</t>
  </si>
  <si>
    <t>Due Date</t>
  </si>
  <si>
    <t>Objective/Deliverable</t>
  </si>
  <si>
    <t>Metric/Output</t>
  </si>
  <si>
    <t>BRISTOL: lcgce02 in production with working accounting!</t>
  </si>
  <si>
    <t>can retire ARC-5 lcgce01 &amp; rebuild all 6-OS WN as 7-OS; this did not happen by end Q3, but did by DueDate (which is in Q4)</t>
  </si>
  <si>
    <t>BRISTOL: replace lcgse01 with xrootd-only (io02)</t>
  </si>
  <si>
    <t>NO PROGRESS due to urgency with lcgce02 (&amp; lack of Dr Kreczko time)</t>
  </si>
  <si>
    <t>BRISTOL: replace existing lcgarg (6-OS) with 7-OS version</t>
  </si>
  <si>
    <t>one less 6-OS production node; NO PROGRESS due to lcgce02 (&amp; lack of Dr Kreczko time)</t>
  </si>
  <si>
    <t>BRISTOL: new RAL-donated Perfsonar install/build/configure</t>
  </si>
  <si>
    <t>new perfsonar in production (finally arrived Aug 5) NO PROGRESS due to urgency with lcgce02 (&amp; lack of DrKreczko time)</t>
  </si>
  <si>
    <t>Objectives and Deliverables This Quarter</t>
  </si>
  <si>
    <t>Accounting + 'wedging' both debugged in Oct, now ce02 seems satisfyingly production</t>
  </si>
  <si>
    <t>BRISTOL: retire ARC-5 CE lcgce01</t>
  </si>
  <si>
    <t>rebuild all 6-OS WN as 7-OS</t>
  </si>
  <si>
    <t>can retire lcgse01</t>
  </si>
  <si>
    <t>one less 6-OS production node</t>
  </si>
  <si>
    <t>Already in production by 31/10/2020</t>
  </si>
  <si>
    <t>BRISTOL: New DICE NFS &amp; 'other storage' server</t>
  </si>
  <si>
    <t>Initially replacing PP+Dept NFS servers,
 'more ambitious' OpenCloud+Jupyter in future</t>
  </si>
  <si>
    <t>Metrics</t>
  </si>
  <si>
    <t>Key - Metrics</t>
  </si>
  <si>
    <t>WP</t>
  </si>
  <si>
    <t>ID</t>
  </si>
  <si>
    <t>Target</t>
  </si>
  <si>
    <t>Margin</t>
  </si>
  <si>
    <t>Current</t>
  </si>
  <si>
    <t>Status</t>
  </si>
  <si>
    <t>Description</t>
  </si>
  <si>
    <t>Comments</t>
  </si>
  <si>
    <t>Colour</t>
  </si>
  <si>
    <t>Code</t>
  </si>
  <si>
    <t>1b</t>
  </si>
  <si>
    <t>% of WLCG Pledged CPU Available - SouthGrid</t>
  </si>
  <si>
    <t>Metric OK</t>
  </si>
  <si>
    <t>MOK</t>
  </si>
  <si>
    <t>% of WLCG Pledged Disk Available - SouthGrid</t>
  </si>
  <si>
    <t>Metric Clost to Target</t>
  </si>
  <si>
    <t>MCT</t>
  </si>
  <si>
    <t>% CPU Utilisation (Wall Clock) - SouthGrid</t>
  </si>
  <si>
    <t>Metric not OK</t>
  </si>
  <si>
    <t>MFL</t>
  </si>
  <si>
    <t xml:space="preserve">Average Argo Availability - SouthGrid </t>
  </si>
  <si>
    <t>Metric with no Target</t>
  </si>
  <si>
    <t>MNO</t>
  </si>
  <si>
    <t xml:space="preserve">Average Argo Reliability - SouthGrid </t>
  </si>
  <si>
    <t>Squewed by missing data from some smaller sites</t>
  </si>
  <si>
    <t xml:space="preserve">Please fill in all fields highlighed in </t>
  </si>
  <si>
    <t>Capacities</t>
  </si>
  <si>
    <t>Bimingham</t>
  </si>
  <si>
    <t>Notes</t>
  </si>
  <si>
    <t>CPU Available (HS06)</t>
  </si>
  <si>
    <t>Pledge figures are given and agreed at the start of each GridPP year (April) by local PI</t>
  </si>
  <si>
    <t>CPU Pledged (HS06)</t>
  </si>
  <si>
    <t>% of Pledge</t>
  </si>
  <si>
    <t>Storage Available (TB)</t>
  </si>
  <si>
    <t>Storage Pledged (TB)</t>
  </si>
  <si>
    <t>Availability</t>
  </si>
  <si>
    <t>Avg</t>
  </si>
  <si>
    <t>Availability numbers from the last quarter can be found at the following link:</t>
  </si>
  <si>
    <t>https://egi.ui.argo.grnet.gr/egi/report-ar/Critical/SITES?filter=NGI_UK</t>
  </si>
  <si>
    <t>Birmingham and Cambridge not shown as VAC sites don't get monitored.</t>
  </si>
  <si>
    <t>% Tier-2 Averge</t>
  </si>
  <si>
    <t>Reliability</t>
  </si>
  <si>
    <t>Reliability numbers from the last quarter can be found at the following link:</t>
  </si>
  <si>
    <t>% Tier-2 Total</t>
  </si>
  <si>
    <t>CPU Hours (HS06)</t>
  </si>
  <si>
    <t>Hours this Quarter</t>
  </si>
  <si>
    <t>CPU time available from link below:</t>
  </si>
  <si>
    <t>Max achievable HS06/hrs</t>
  </si>
  <si>
    <t>https://accounting.egi.eu/tier2/federation/SouthGrid/normcpu/SITE/DATE/2020/7/2020/9/all/localinfrajobs/</t>
  </si>
  <si>
    <t>Hours per quarter:</t>
  </si>
  <si>
    <t>Q1: 2160/2184 (if leap year)</t>
  </si>
  <si>
    <t>Q2: 2184</t>
  </si>
  <si>
    <t>Q3: 2208</t>
  </si>
  <si>
    <t>Total:</t>
  </si>
  <si>
    <t>Q4: 2208</t>
  </si>
  <si>
    <t>% Utilisation</t>
  </si>
  <si>
    <t>WallClock Hours (HS06)</t>
  </si>
  <si>
    <t>WallClock time available from link below:</t>
  </si>
  <si>
    <t>https://accounting.egi.eu/tier2/federation/SouthGrid/normelap_processors/SITE/DATE/2020/7/2020/9/all/localinfrajobs/</t>
  </si>
  <si>
    <t>Storage LHC &amp; IRIS: AVAILABLE (TB)</t>
  </si>
  <si>
    <t>Atlas</t>
  </si>
  <si>
    <t>Please indicate how much storage is AVAILABLE at each site in the distributed Tier-2 for the LHC experiments</t>
  </si>
  <si>
    <t>CMS</t>
  </si>
  <si>
    <t>Additionally if the site has recieved and is required to provide storage for IRIS VOs please indicate how much is available</t>
  </si>
  <si>
    <t>LHCb</t>
  </si>
  <si>
    <t>Alice</t>
  </si>
  <si>
    <t>IRIS</t>
  </si>
  <si>
    <t>Storage LHC &amp; IRIS: USED (TB)</t>
  </si>
  <si>
    <t>Please indicate how much storage is USED at each site in the distributed Tier-2 for the LHC experiments</t>
  </si>
  <si>
    <t>Additionally if the site has recieved and is required to provide storage for IRIS VOs please indicate how much is USED</t>
  </si>
  <si>
    <t>https://monit-grafana.cern.ch/d/mHqFLAbik/wlcg-storage-space-accounting?orgId=20&amp;var-vo=LHCb&amp;var-tier=Tier-2&amp;var-country=GB&amp;var-federation=All&amp;var-medium=Disk&amp;var-site=All&amp;var-service=All&amp;var-area=All&amp;var-groupby=site&amp;var-binning=1d</t>
  </si>
  <si>
    <t>Storage - Other : USED (TB)</t>
  </si>
  <si>
    <t>Active VOs at you site can be assesed from the following link:</t>
  </si>
  <si>
    <t>https://accounting.egi.eu/tier2/federation/SouthGrid/njobs/VO/DATE/2020/7/2020/9/all/localinfrajobs/</t>
  </si>
  <si>
    <t>This includes all VOs that have run at least one job at the distributed Tier-2 in the last Quarter and are deemed to be supported.</t>
  </si>
  <si>
    <t>If you have other VOs that are supported, use storage and may not have run in the last quarter please include them also.</t>
  </si>
  <si>
    <t>Outreach &amp; Knowledge Exchange - ResearchFish Inputs</t>
  </si>
  <si>
    <t>Date</t>
  </si>
  <si>
    <t>Publications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</si>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</sst>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0.0%"/>
  </numFmts>
  <fonts count="11" x14ac:knownFonts="1">
    <font>
      <sz val="11"/>
      <color theme="1"/>
      <name val="Calibri"/>
      <scheme val="minor"/>
    </font>
    <font>
      <u/>
      <sz val="11"/>
      <color theme="10"/>
      <name val="Calibri"/>
      <scheme val="minor"/>
    </font>
    <font>
      <b/>
      <sz val="11"/>
      <color indexed="65"/>
      <name val="Calibri"/>
      <scheme val="minor"/>
    </font>
    <font>
      <b/>
      <sz val="11"/>
      <color theme="1"/>
      <name val="Calibri"/>
      <scheme val="minor"/>
    </font>
    <font>
      <b/>
      <sz val="12"/>
      <color indexed="65"/>
      <name val="Calibri"/>
      <scheme val="minor"/>
    </font>
    <font>
      <sz val="12"/>
      <color theme="1"/>
      <name val="Calibri"/>
      <scheme val="minor"/>
    </font>
    <font>
      <sz val="11"/>
      <color indexed="64"/>
      <name val="Calibri"/>
      <scheme val="minor"/>
    </font>
    <font>
      <b/>
      <sz val="11"/>
      <color indexed="64"/>
      <name val="Calibri"/>
      <scheme val="minor"/>
    </font>
    <font>
      <sz val="11"/>
      <color theme="1"/>
      <name val="Calibri"/>
      <scheme val="minor"/>
    </font>
    <font>
      <b/>
      <sz val="9"/>
      <name val="Tahoma"/>
    </font>
    <font>
      <sz val="9"/>
      <name val="Tahoma"/>
    </font>
  </fonts>
  <fills count="13">
    <fill>
      <patternFill patternType="none"/>
    </fill>
    <fill>
      <patternFill patternType="gray125"/>
    </fill>
    <fill>
      <patternFill patternType="solid">
        <fgColor rgb="FF757171"/>
        <bgColor indexed="64"/>
      </patternFill>
    </fill>
    <fill>
      <patternFill patternType="solid">
        <fgColor rgb="FF305496"/>
        <bgColor indexed="64"/>
      </patternFill>
    </fill>
    <fill>
      <patternFill patternType="solid">
        <fgColor theme="3" tint="0.79998168889431442"/>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92D050"/>
        <bgColor indexed="64"/>
      </patternFill>
    </fill>
    <fill>
      <patternFill patternType="solid">
        <fgColor rgb="FFFFC000"/>
        <bgColor indexed="64"/>
      </patternFill>
    </fill>
    <fill>
      <patternFill patternType="solid">
        <fgColor indexed="2"/>
        <bgColor indexed="64"/>
      </patternFill>
    </fill>
    <fill>
      <patternFill patternType="solid">
        <fgColor rgb="FF00B0F0"/>
        <bgColor indexed="64"/>
      </patternFill>
    </fill>
    <fill>
      <patternFill patternType="solid">
        <fgColor rgb="FFFFF2CC"/>
        <bgColor indexed="64"/>
      </patternFill>
    </fill>
  </fills>
  <borders count="18">
    <border>
      <left/>
      <right/>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1"/>
      </right>
      <top style="thin">
        <color theme="1"/>
      </top>
      <bottom style="thin">
        <color theme="1"/>
      </bottom>
      <diagonal/>
    </border>
  </borders>
  <cellStyleXfs count="3">
    <xf numFmtId="0" fontId="0" fillId="0" borderId="0"/>
    <xf numFmtId="0" fontId="1" fillId="0" borderId="0" applyNumberFormat="0" applyFill="0" applyBorder="0"/>
    <xf numFmtId="9" fontId="8" fillId="0" borderId="0" applyFont="0" applyFill="0" applyBorder="0"/>
  </cellStyleXfs>
  <cellXfs count="179">
    <xf numFmtId="0" fontId="0" fillId="0" borderId="0" xfId="0"/>
    <xf numFmtId="0" fontId="0" fillId="0" borderId="0" xfId="0" applyAlignment="1">
      <alignment horizontal="center"/>
    </xf>
    <xf numFmtId="0" fontId="2" fillId="2" borderId="1" xfId="0" applyFont="1" applyFill="1" applyBorder="1" applyAlignment="1">
      <alignment horizontal="center"/>
    </xf>
    <xf numFmtId="0" fontId="0" fillId="0" borderId="1" xfId="0" applyBorder="1" applyAlignment="1">
      <alignment horizontal="center"/>
    </xf>
    <xf numFmtId="0" fontId="2" fillId="2" borderId="2" xfId="0" applyFont="1" applyFill="1" applyBorder="1" applyAlignment="1">
      <alignment horizontal="center"/>
    </xf>
    <xf numFmtId="0" fontId="2" fillId="0" borderId="0" xfId="0" applyFont="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5" xfId="0" applyFont="1" applyFill="1" applyBorder="1" applyAlignment="1">
      <alignment horizontal="center"/>
    </xf>
    <xf numFmtId="0" fontId="0" fillId="0" borderId="10" xfId="0" applyBorder="1"/>
    <xf numFmtId="0" fontId="0" fillId="0" borderId="11" xfId="0" applyBorder="1"/>
    <xf numFmtId="0" fontId="0" fillId="0" borderId="14" xfId="0" applyBorder="1"/>
    <xf numFmtId="0" fontId="2" fillId="3" borderId="3" xfId="0" applyFont="1" applyFill="1" applyBorder="1" applyAlignment="1">
      <alignment horizontal="center"/>
    </xf>
    <xf numFmtId="0" fontId="0" fillId="0" borderId="14" xfId="0" applyBorder="1" applyAlignment="1">
      <alignment vertical="center"/>
    </xf>
    <xf numFmtId="0" fontId="0" fillId="4" borderId="14" xfId="0" applyFill="1" applyBorder="1" applyAlignment="1">
      <alignment vertical="center"/>
    </xf>
    <xf numFmtId="0" fontId="2" fillId="5" borderId="3" xfId="0" applyFont="1" applyFill="1" applyBorder="1" applyAlignment="1">
      <alignment horizontal="center"/>
    </xf>
    <xf numFmtId="0" fontId="2" fillId="6" borderId="3" xfId="0" applyFont="1" applyFill="1" applyBorder="1" applyAlignment="1">
      <alignment horizontal="center"/>
    </xf>
    <xf numFmtId="14" fontId="0" fillId="4" borderId="14" xfId="0" applyNumberFormat="1" applyFill="1" applyBorder="1" applyAlignment="1">
      <alignment horizontal="center" vertical="center"/>
    </xf>
    <xf numFmtId="14" fontId="0" fillId="4" borderId="14" xfId="0" applyNumberFormat="1" applyFill="1" applyBorder="1" applyAlignment="1">
      <alignment vertical="center"/>
    </xf>
    <xf numFmtId="0" fontId="2" fillId="7" borderId="3" xfId="0" applyFont="1" applyFill="1" applyBorder="1" applyAlignment="1">
      <alignment horizontal="center"/>
    </xf>
    <xf numFmtId="14" fontId="0" fillId="0" borderId="14" xfId="0" applyNumberFormat="1" applyBorder="1" applyAlignment="1">
      <alignment vertical="center"/>
    </xf>
    <xf numFmtId="0" fontId="2" fillId="2" borderId="13" xfId="0" applyFont="1" applyFill="1" applyBorder="1" applyAlignment="1">
      <alignment horizontal="center"/>
    </xf>
    <xf numFmtId="0" fontId="2" fillId="2" borderId="5" xfId="0" applyFont="1" applyFill="1" applyBorder="1" applyAlignment="1">
      <alignment horizontal="left"/>
    </xf>
    <xf numFmtId="0" fontId="2" fillId="2" borderId="1" xfId="0" applyFont="1" applyFill="1" applyBorder="1"/>
    <xf numFmtId="0" fontId="0" fillId="0" borderId="10" xfId="0" applyBorder="1" applyAlignment="1">
      <alignment horizontal="center" vertical="center"/>
    </xf>
    <xf numFmtId="0" fontId="0" fillId="0" borderId="11" xfId="0" applyBorder="1" applyAlignment="1">
      <alignment horizontal="center" vertical="center"/>
    </xf>
    <xf numFmtId="9" fontId="0" fillId="0" borderId="11" xfId="2" applyNumberFormat="1" applyBorder="1" applyAlignment="1">
      <alignment horizontal="center" vertical="center"/>
    </xf>
    <xf numFmtId="9" fontId="0" fillId="0" borderId="10" xfId="0" applyNumberFormat="1" applyBorder="1" applyAlignment="1">
      <alignment horizontal="center" vertical="center"/>
    </xf>
    <xf numFmtId="9" fontId="0" fillId="0" borderId="10" xfId="2" applyNumberFormat="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left" vertical="center"/>
    </xf>
    <xf numFmtId="0" fontId="0" fillId="8" borderId="1" xfId="0"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9" borderId="1" xfId="0" applyFill="1" applyBorder="1"/>
    <xf numFmtId="0" fontId="0" fillId="10" borderId="1" xfId="0" applyFill="1" applyBorder="1"/>
    <xf numFmtId="0" fontId="0" fillId="11" borderId="1" xfId="0" applyFill="1" applyBorder="1"/>
    <xf numFmtId="0" fontId="0" fillId="0" borderId="14" xfId="0" applyBorder="1" applyAlignment="1">
      <alignment horizontal="center" vertical="center"/>
    </xf>
    <xf numFmtId="0" fontId="0" fillId="0" borderId="8" xfId="0" applyBorder="1" applyAlignment="1">
      <alignment horizontal="center" vertical="center"/>
    </xf>
    <xf numFmtId="9" fontId="0" fillId="0" borderId="8" xfId="2" applyNumberFormat="1" applyBorder="1" applyAlignment="1">
      <alignment horizontal="center" vertical="center"/>
    </xf>
    <xf numFmtId="9" fontId="0" fillId="0" borderId="14" xfId="2" applyNumberFormat="1" applyBorder="1" applyAlignment="1">
      <alignment horizontal="center" vertical="center"/>
    </xf>
    <xf numFmtId="0" fontId="0" fillId="0" borderId="16" xfId="0" applyBorder="1" applyAlignment="1">
      <alignment horizontal="left" vertical="center"/>
    </xf>
    <xf numFmtId="0" fontId="0" fillId="12" borderId="9" xfId="0" applyFill="1" applyBorder="1" applyAlignment="1">
      <alignment horizontal="center"/>
    </xf>
    <xf numFmtId="0" fontId="0" fillId="0" borderId="0" xfId="0" applyAlignment="1">
      <alignment horizontal="left" vertical="center"/>
    </xf>
    <xf numFmtId="0" fontId="4" fillId="2" borderId="2" xfId="0" applyFont="1" applyFill="1" applyBorder="1" applyAlignment="1">
      <alignment horizontal="left"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5" fillId="0" borderId="0" xfId="0" applyFont="1" applyAlignment="1">
      <alignment horizontal="left" vertical="center"/>
    </xf>
    <xf numFmtId="0" fontId="4" fillId="2" borderId="13" xfId="0" applyFont="1" applyFill="1" applyBorder="1" applyAlignment="1">
      <alignment horizontal="left" vertical="center"/>
    </xf>
    <xf numFmtId="0" fontId="2" fillId="2" borderId="10" xfId="0" applyFont="1" applyFill="1" applyBorder="1"/>
    <xf numFmtId="0" fontId="0" fillId="12" borderId="13" xfId="0" applyFill="1" applyBorder="1" applyAlignment="1">
      <alignment horizontal="center"/>
    </xf>
    <xf numFmtId="0" fontId="0" fillId="12" borderId="0" xfId="0" applyFill="1" applyAlignment="1">
      <alignment horizontal="center"/>
    </xf>
    <xf numFmtId="0" fontId="0" fillId="12" borderId="11" xfId="0" applyFill="1" applyBorder="1" applyAlignment="1">
      <alignment horizontal="center"/>
    </xf>
    <xf numFmtId="0" fontId="0" fillId="12" borderId="12" xfId="0" applyFill="1" applyBorder="1" applyAlignment="1">
      <alignment horizontal="center"/>
    </xf>
    <xf numFmtId="0" fontId="3" fillId="0" borderId="12"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10" fontId="0" fillId="0" borderId="3" xfId="0" applyNumberFormat="1" applyBorder="1" applyAlignment="1">
      <alignment horizontal="center"/>
    </xf>
    <xf numFmtId="10" fontId="0" fillId="0" borderId="5" xfId="0" applyNumberFormat="1" applyBorder="1" applyAlignment="1">
      <alignment horizontal="center"/>
    </xf>
    <xf numFmtId="10" fontId="0" fillId="0" borderId="2" xfId="0" applyNumberFormat="1" applyBorder="1" applyAlignment="1">
      <alignment horizontal="center"/>
    </xf>
    <xf numFmtId="10" fontId="3" fillId="0" borderId="3" xfId="0" applyNumberFormat="1" applyFont="1" applyBorder="1" applyAlignment="1">
      <alignment horizontal="center"/>
    </xf>
    <xf numFmtId="0" fontId="2" fillId="2" borderId="14" xfId="0" applyFont="1" applyFill="1" applyBorder="1"/>
    <xf numFmtId="10" fontId="2" fillId="2" borderId="16" xfId="0" applyNumberFormat="1" applyFont="1" applyFill="1" applyBorder="1" applyAlignment="1">
      <alignment horizontal="center"/>
    </xf>
    <xf numFmtId="0" fontId="0" fillId="0" borderId="8" xfId="0" applyBorder="1"/>
    <xf numFmtId="0" fontId="4" fillId="3" borderId="2" xfId="0" applyFont="1" applyFill="1" applyBorder="1" applyAlignment="1">
      <alignment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9" xfId="0" applyFont="1" applyFill="1" applyBorder="1" applyAlignment="1">
      <alignment horizontal="center" vertical="center"/>
    </xf>
    <xf numFmtId="0" fontId="5" fillId="0" borderId="0" xfId="0" applyFont="1" applyAlignment="1">
      <alignment vertical="center"/>
    </xf>
    <xf numFmtId="0" fontId="4" fillId="3" borderId="13" xfId="0" applyFont="1" applyFill="1" applyBorder="1" applyAlignment="1">
      <alignment vertical="center"/>
    </xf>
    <xf numFmtId="0" fontId="2" fillId="3" borderId="10" xfId="0" applyFont="1" applyFill="1" applyBorder="1"/>
    <xf numFmtId="164" fontId="0" fillId="12" borderId="11" xfId="0" applyNumberFormat="1" applyFill="1" applyBorder="1" applyAlignment="1">
      <alignment horizontal="center"/>
    </xf>
    <xf numFmtId="164" fontId="0" fillId="12" borderId="0" xfId="0" applyNumberFormat="1" applyFill="1" applyAlignment="1">
      <alignment horizontal="center"/>
    </xf>
    <xf numFmtId="164" fontId="0" fillId="12" borderId="12" xfId="0" applyNumberFormat="1" applyFill="1" applyBorder="1" applyAlignment="1">
      <alignment horizontal="center"/>
    </xf>
    <xf numFmtId="166" fontId="3" fillId="0" borderId="12" xfId="0" applyNumberFormat="1" applyFont="1" applyBorder="1" applyAlignment="1">
      <alignment horizontal="center"/>
    </xf>
    <xf numFmtId="0" fontId="1" fillId="0" borderId="11" xfId="1" applyFont="1" applyBorder="1"/>
    <xf numFmtId="0" fontId="2" fillId="3" borderId="14" xfId="0" applyFont="1" applyFill="1" applyBorder="1"/>
    <xf numFmtId="164" fontId="0" fillId="0" borderId="3" xfId="0" applyNumberFormat="1" applyBorder="1" applyAlignment="1">
      <alignment horizontal="center"/>
    </xf>
    <xf numFmtId="164" fontId="0" fillId="0" borderId="5" xfId="0" applyNumberFormat="1" applyBorder="1" applyAlignment="1">
      <alignment horizontal="center"/>
    </xf>
    <xf numFmtId="166" fontId="2" fillId="3" borderId="16" xfId="0" applyNumberFormat="1" applyFont="1" applyFill="1" applyBorder="1" applyAlignment="1">
      <alignment horizontal="center"/>
    </xf>
    <xf numFmtId="164" fontId="0" fillId="12" borderId="10" xfId="0" applyNumberFormat="1" applyFill="1" applyBorder="1" applyAlignment="1">
      <alignment horizontal="center"/>
    </xf>
    <xf numFmtId="0" fontId="4" fillId="5" borderId="2" xfId="0" applyFont="1" applyFill="1" applyBorder="1" applyAlignment="1">
      <alignment vertical="center"/>
    </xf>
    <xf numFmtId="0" fontId="4" fillId="5" borderId="3"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3" xfId="0" applyFont="1" applyFill="1" applyBorder="1" applyAlignment="1">
      <alignment vertical="center"/>
    </xf>
    <xf numFmtId="0" fontId="2" fillId="5" borderId="10" xfId="0" applyFont="1" applyFill="1" applyBorder="1"/>
    <xf numFmtId="0" fontId="6" fillId="0" borderId="11" xfId="0" applyFont="1" applyBorder="1" applyAlignment="1">
      <alignment horizontal="center"/>
    </xf>
    <xf numFmtId="0" fontId="6" fillId="0" borderId="0" xfId="0" applyFont="1" applyAlignment="1">
      <alignment horizontal="center"/>
    </xf>
    <xf numFmtId="0" fontId="6" fillId="0" borderId="10" xfId="0" applyFont="1" applyBorder="1" applyAlignment="1">
      <alignment horizontal="center"/>
    </xf>
    <xf numFmtId="0" fontId="2" fillId="5" borderId="11" xfId="0" applyFont="1" applyFill="1" applyBorder="1" applyAlignment="1">
      <alignment horizontal="center"/>
    </xf>
    <xf numFmtId="0" fontId="6" fillId="0" borderId="3" xfId="0" applyFont="1" applyBorder="1" applyAlignment="1">
      <alignment horizontal="center"/>
    </xf>
    <xf numFmtId="0" fontId="6" fillId="0" borderId="2" xfId="0" applyFont="1" applyBorder="1" applyAlignment="1">
      <alignment horizontal="center"/>
    </xf>
    <xf numFmtId="1" fontId="6" fillId="12" borderId="11" xfId="0" applyNumberFormat="1" applyFont="1" applyFill="1" applyBorder="1" applyAlignment="1">
      <alignment horizontal="center"/>
    </xf>
    <xf numFmtId="1" fontId="6" fillId="12" borderId="0" xfId="0" applyNumberFormat="1" applyFont="1" applyFill="1" applyAlignment="1">
      <alignment horizontal="center"/>
    </xf>
    <xf numFmtId="1" fontId="6" fillId="12" borderId="10" xfId="0" applyNumberFormat="1" applyFont="1" applyFill="1" applyBorder="1" applyAlignment="1">
      <alignment horizontal="center"/>
    </xf>
    <xf numFmtId="1" fontId="6" fillId="0" borderId="11" xfId="0" applyNumberFormat="1" applyFont="1" applyBorder="1" applyAlignment="1">
      <alignment horizontal="center"/>
    </xf>
    <xf numFmtId="1" fontId="6" fillId="0" borderId="3" xfId="0" applyNumberFormat="1" applyFont="1" applyBorder="1" applyAlignment="1">
      <alignment horizontal="center"/>
    </xf>
    <xf numFmtId="0" fontId="2" fillId="5" borderId="14" xfId="0" applyFont="1" applyFill="1" applyBorder="1"/>
    <xf numFmtId="10" fontId="7" fillId="0" borderId="8" xfId="0" applyNumberFormat="1" applyFont="1" applyBorder="1" applyAlignment="1">
      <alignment horizontal="center"/>
    </xf>
    <xf numFmtId="166" fontId="2" fillId="5" borderId="15" xfId="0" applyNumberFormat="1" applyFont="1" applyFill="1" applyBorder="1" applyAlignment="1">
      <alignment horizontal="center"/>
    </xf>
    <xf numFmtId="0" fontId="4" fillId="6" borderId="2" xfId="0" applyFont="1" applyFill="1" applyBorder="1" applyAlignment="1">
      <alignment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13" xfId="0" applyFont="1" applyFill="1" applyBorder="1" applyAlignment="1">
      <alignment vertical="center"/>
    </xf>
    <xf numFmtId="0" fontId="2" fillId="6" borderId="10" xfId="0" applyFont="1" applyFill="1" applyBorder="1"/>
    <xf numFmtId="164" fontId="3" fillId="0" borderId="11" xfId="0" applyNumberFormat="1" applyFont="1" applyBorder="1" applyAlignment="1">
      <alignment horizontal="center"/>
    </xf>
    <xf numFmtId="0" fontId="2" fillId="6" borderId="14" xfId="0" applyFont="1" applyFill="1" applyBorder="1"/>
    <xf numFmtId="164" fontId="0" fillId="12" borderId="14" xfId="0" applyNumberFormat="1" applyFill="1" applyBorder="1" applyAlignment="1">
      <alignment horizontal="center"/>
    </xf>
    <xf numFmtId="164" fontId="0" fillId="12" borderId="8" xfId="0" applyNumberFormat="1" applyFill="1" applyBorder="1" applyAlignment="1">
      <alignment horizontal="center"/>
    </xf>
    <xf numFmtId="164" fontId="0" fillId="12" borderId="9" xfId="0" applyNumberFormat="1" applyFill="1" applyBorder="1" applyAlignment="1">
      <alignment horizontal="center"/>
    </xf>
    <xf numFmtId="164" fontId="0" fillId="12" borderId="5" xfId="0" applyNumberFormat="1" applyFill="1" applyBorder="1" applyAlignment="1">
      <alignment horizontal="center"/>
    </xf>
    <xf numFmtId="164" fontId="3" fillId="0" borderId="3" xfId="0" applyNumberFormat="1" applyFont="1" applyBorder="1" applyAlignment="1">
      <alignment horizontal="center"/>
    </xf>
    <xf numFmtId="164" fontId="0" fillId="12" borderId="3" xfId="0" applyNumberFormat="1" applyFill="1" applyBorder="1" applyAlignment="1">
      <alignment horizontal="center"/>
    </xf>
    <xf numFmtId="164" fontId="0" fillId="0" borderId="11" xfId="0" applyNumberFormat="1" applyBorder="1" applyAlignment="1">
      <alignment horizontal="center"/>
    </xf>
    <xf numFmtId="0" fontId="0" fillId="0" borderId="11" xfId="0" applyBorder="1" applyAlignment="1">
      <alignment horizontal="left"/>
    </xf>
    <xf numFmtId="164" fontId="0" fillId="0" borderId="8" xfId="0" applyNumberFormat="1" applyBorder="1" applyAlignment="1">
      <alignment horizontal="center"/>
    </xf>
    <xf numFmtId="0" fontId="0" fillId="0" borderId="3" xfId="0"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3" borderId="4"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2" xfId="0" applyFont="1" applyFill="1" applyBorder="1" applyAlignment="1">
      <alignment horizontal="center"/>
    </xf>
    <xf numFmtId="0" fontId="2" fillId="3" borderId="9" xfId="0" applyFont="1" applyFill="1" applyBorder="1" applyAlignment="1">
      <alignment horizontal="center"/>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0" fillId="4" borderId="2" xfId="0" applyFill="1" applyBorder="1" applyAlignment="1">
      <alignment horizontal="left" vertical="center" wrapText="1"/>
    </xf>
    <xf numFmtId="0" fontId="0" fillId="4" borderId="5" xfId="0" applyFill="1" applyBorder="1" applyAlignment="1">
      <alignment horizontal="left" vertical="center" wrapText="1"/>
    </xf>
    <xf numFmtId="0" fontId="0" fillId="4" borderId="9" xfId="0" applyFill="1" applyBorder="1" applyAlignment="1">
      <alignment horizontal="left" vertical="center" wrapText="1"/>
    </xf>
    <xf numFmtId="0" fontId="2" fillId="5" borderId="4" xfId="0" applyFont="1" applyFill="1" applyBorder="1" applyAlignment="1">
      <alignment horizontal="center"/>
    </xf>
    <xf numFmtId="0" fontId="2" fillId="5" borderId="6" xfId="0" applyFont="1" applyFill="1" applyBorder="1" applyAlignment="1">
      <alignment horizontal="center"/>
    </xf>
    <xf numFmtId="0" fontId="2" fillId="5" borderId="7" xfId="0" applyFont="1" applyFill="1" applyBorder="1" applyAlignment="1">
      <alignment horizontal="center"/>
    </xf>
    <xf numFmtId="0" fontId="2" fillId="5" borderId="5" xfId="0" applyFont="1" applyFill="1" applyBorder="1" applyAlignment="1">
      <alignment horizontal="center"/>
    </xf>
    <xf numFmtId="0" fontId="2" fillId="5" borderId="2" xfId="0" applyFont="1" applyFill="1" applyBorder="1" applyAlignment="1">
      <alignment horizontal="center"/>
    </xf>
    <xf numFmtId="0" fontId="2" fillId="5" borderId="9" xfId="0" applyFont="1" applyFill="1" applyBorder="1" applyAlignment="1">
      <alignment horizontal="center"/>
    </xf>
    <xf numFmtId="0" fontId="2" fillId="6" borderId="4" xfId="0" applyFont="1" applyFill="1" applyBorder="1" applyAlignment="1">
      <alignment horizontal="center"/>
    </xf>
    <xf numFmtId="0" fontId="2" fillId="6" borderId="6" xfId="0" applyFont="1" applyFill="1" applyBorder="1" applyAlignment="1">
      <alignment horizontal="center"/>
    </xf>
    <xf numFmtId="0" fontId="2" fillId="6" borderId="7" xfId="0" applyFont="1" applyFill="1" applyBorder="1" applyAlignment="1">
      <alignment horizontal="center"/>
    </xf>
    <xf numFmtId="0" fontId="2" fillId="6" borderId="5" xfId="0" applyFont="1" applyFill="1" applyBorder="1" applyAlignment="1">
      <alignment horizontal="center"/>
    </xf>
    <xf numFmtId="0" fontId="2" fillId="6" borderId="2" xfId="0" applyFont="1" applyFill="1" applyBorder="1" applyAlignment="1">
      <alignment horizontal="center"/>
    </xf>
    <xf numFmtId="0" fontId="2" fillId="6" borderId="9" xfId="0" applyFont="1" applyFill="1" applyBorder="1" applyAlignment="1">
      <alignment horizontal="center"/>
    </xf>
    <xf numFmtId="0" fontId="0" fillId="4" borderId="2" xfId="0" applyFill="1" applyBorder="1" applyAlignment="1">
      <alignment horizontal="center" vertical="center"/>
    </xf>
    <xf numFmtId="0" fontId="0" fillId="4" borderId="5" xfId="0" applyFill="1" applyBorder="1" applyAlignment="1">
      <alignment horizontal="center" vertical="center"/>
    </xf>
    <xf numFmtId="0" fontId="0" fillId="4" borderId="9" xfId="0" applyFill="1" applyBorder="1" applyAlignment="1">
      <alignment horizontal="center" vertical="center"/>
    </xf>
    <xf numFmtId="0" fontId="0" fillId="4" borderId="2" xfId="0" applyFill="1" applyBorder="1" applyAlignment="1">
      <alignment horizontal="center" vertical="center" wrapText="1"/>
    </xf>
    <xf numFmtId="0" fontId="0" fillId="4" borderId="5" xfId="0" applyFill="1" applyBorder="1" applyAlignment="1">
      <alignment horizontal="center" vertical="center" wrapText="1"/>
    </xf>
    <xf numFmtId="0" fontId="0" fillId="4" borderId="9" xfId="0" applyFill="1"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2" fillId="7" borderId="4" xfId="0" applyFont="1" applyFill="1" applyBorder="1" applyAlignment="1">
      <alignment horizontal="center"/>
    </xf>
    <xf numFmtId="0" fontId="2" fillId="7" borderId="6" xfId="0" applyFont="1" applyFill="1" applyBorder="1" applyAlignment="1">
      <alignment horizontal="center"/>
    </xf>
    <xf numFmtId="0" fontId="2" fillId="7" borderId="7" xfId="0" applyFont="1" applyFill="1" applyBorder="1" applyAlignment="1">
      <alignment horizontal="center"/>
    </xf>
    <xf numFmtId="0" fontId="2" fillId="7" borderId="5" xfId="0" applyFont="1" applyFill="1" applyBorder="1" applyAlignment="1">
      <alignment horizontal="center"/>
    </xf>
    <xf numFmtId="0" fontId="2" fillId="7" borderId="2" xfId="0" applyFont="1" applyFill="1" applyBorder="1" applyAlignment="1">
      <alignment horizontal="center"/>
    </xf>
    <xf numFmtId="0" fontId="2" fillId="7" borderId="9" xfId="0" applyFont="1" applyFill="1" applyBorder="1" applyAlignment="1">
      <alignment horizontal="center"/>
    </xf>
    <xf numFmtId="0" fontId="0" fillId="0" borderId="2" xfId="0" applyBorder="1" applyAlignment="1">
      <alignment horizontal="center" vertical="center" wrapText="1"/>
    </xf>
    <xf numFmtId="0" fontId="2" fillId="2" borderId="10"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7" xfId="0" applyFont="1" applyFill="1" applyBorder="1" applyAlignment="1">
      <alignment horizontal="center"/>
    </xf>
    <xf numFmtId="0" fontId="0" fillId="0" borderId="10"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 fillId="2" borderId="9" xfId="0" applyFont="1" applyFill="1" applyBorder="1" applyAlignment="1">
      <alignment horizontal="center"/>
    </xf>
  </cellXfs>
  <cellStyles count="3">
    <cellStyle name="Hyperlink" xfId="1" builtinId="8"/>
    <cellStyle name="Normal" xfId="0" builtinId="0"/>
    <cellStyle name="Percent" xfId="2" builtinId="5"/>
  </cellStyles>
  <dxfs count="18">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s://accounting.egi.eu/tier2/federation/SouthGrid/normcpu/SITE/DATE/2020/7/2020/9/all/localinfrajobs/" TargetMode="External"/><Relationship Id="rId7" Type="http://schemas.openxmlformats.org/officeDocument/2006/relationships/comments" Target="../comments1.xml"/><Relationship Id="rId2" Type="http://schemas.openxmlformats.org/officeDocument/2006/relationships/hyperlink" Target="https://egi.ui.argo.grnet.gr/egi/report-ar/Critical/SITES?filter=NGI_UK" TargetMode="External"/><Relationship Id="rId1" Type="http://schemas.openxmlformats.org/officeDocument/2006/relationships/hyperlink" Target="https://egi.ui.argo.grnet.gr/egi/report-ar/Critical/SITES?filter=NGI_UK" TargetMode="External"/><Relationship Id="rId6" Type="http://schemas.openxmlformats.org/officeDocument/2006/relationships/vmlDrawing" Target="../drawings/vmlDrawing1.vml"/><Relationship Id="rId5" Type="http://schemas.openxmlformats.org/officeDocument/2006/relationships/hyperlink" Target="https://accounting.egi.eu/tier2/federation/SouthGrid/njobs/VO/DATE/2020/7/2020/9/all/localinfrajobs/" TargetMode="External"/><Relationship Id="rId4" Type="http://schemas.openxmlformats.org/officeDocument/2006/relationships/hyperlink" Target="https://accounting.egi.eu/tier2/federation/SouthGrid/normelap_processors/SITE/DATE/2020/7/2020/9/all/localinfrajo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45"/>
  <sheetViews>
    <sheetView tabSelected="1" workbookViewId="0">
      <selection activeCell="A5" sqref="A5:XFD14"/>
    </sheetView>
  </sheetViews>
  <sheetFormatPr defaultRowHeight="14.4" x14ac:dyDescent="0.3"/>
  <cols>
    <col min="2" max="2" width="15.44140625" bestFit="1" customWidth="1"/>
    <col min="3" max="3" width="17.109375" bestFit="1" customWidth="1"/>
    <col min="4" max="4" width="20.33203125" bestFit="1" customWidth="1"/>
    <col min="5" max="5" width="9.109375" style="1" bestFit="1"/>
    <col min="6" max="6" width="9.5546875" style="1" bestFit="1" customWidth="1"/>
    <col min="7" max="10" width="9.109375" style="1" bestFit="1"/>
  </cols>
  <sheetData>
    <row r="2" spans="2:10" x14ac:dyDescent="0.3">
      <c r="B2" s="2" t="s">
        <v>0</v>
      </c>
      <c r="C2" s="3">
        <v>2020</v>
      </c>
      <c r="D2" s="4" t="s">
        <v>1</v>
      </c>
      <c r="E2" s="123" t="s">
        <v>2</v>
      </c>
      <c r="F2" s="123"/>
    </row>
    <row r="3" spans="2:10" x14ac:dyDescent="0.3">
      <c r="B3" s="2" t="s">
        <v>3</v>
      </c>
      <c r="C3" s="3" t="s">
        <v>4</v>
      </c>
      <c r="D3" s="4" t="s">
        <v>5</v>
      </c>
      <c r="E3" s="123" t="s">
        <v>142</v>
      </c>
      <c r="F3" s="123"/>
    </row>
    <row r="4" spans="2:10" x14ac:dyDescent="0.3">
      <c r="B4" s="5"/>
      <c r="C4" s="1"/>
      <c r="D4" s="5"/>
    </row>
    <row r="6" spans="2:10" x14ac:dyDescent="0.3">
      <c r="B6" s="127" t="s">
        <v>12</v>
      </c>
      <c r="C6" s="128"/>
      <c r="D6" s="128"/>
      <c r="E6" s="128"/>
      <c r="F6" s="128"/>
      <c r="G6" s="128"/>
      <c r="H6" s="128"/>
      <c r="I6" s="128"/>
      <c r="J6" s="129"/>
    </row>
    <row r="7" spans="2:10" x14ac:dyDescent="0.3">
      <c r="B7" s="12" t="s">
        <v>1</v>
      </c>
      <c r="C7" s="130" t="s">
        <v>13</v>
      </c>
      <c r="D7" s="130"/>
      <c r="E7" s="130"/>
      <c r="F7" s="131" t="s">
        <v>14</v>
      </c>
      <c r="G7" s="130"/>
      <c r="H7" s="130"/>
      <c r="I7" s="130"/>
      <c r="J7" s="132"/>
    </row>
    <row r="8" spans="2:10" ht="161.25" customHeight="1" x14ac:dyDescent="0.3">
      <c r="B8" s="13" t="s">
        <v>10</v>
      </c>
      <c r="C8" s="133" t="s">
        <v>15</v>
      </c>
      <c r="D8" s="134"/>
      <c r="E8" s="135"/>
      <c r="F8" s="133" t="s">
        <v>16</v>
      </c>
      <c r="G8" s="134"/>
      <c r="H8" s="134"/>
      <c r="I8" s="134"/>
      <c r="J8" s="135"/>
    </row>
    <row r="9" spans="2:10" ht="96.75" customHeight="1" x14ac:dyDescent="0.3">
      <c r="B9" s="14" t="s">
        <v>17</v>
      </c>
      <c r="C9" s="136" t="s">
        <v>18</v>
      </c>
      <c r="D9" s="137"/>
      <c r="E9" s="138"/>
      <c r="F9" s="136" t="s">
        <v>19</v>
      </c>
      <c r="G9" s="137"/>
      <c r="H9" s="137"/>
      <c r="I9" s="137"/>
      <c r="J9" s="138"/>
    </row>
    <row r="10" spans="2:10" ht="60" customHeight="1" x14ac:dyDescent="0.3">
      <c r="B10" s="13" t="s">
        <v>20</v>
      </c>
      <c r="C10" s="133"/>
      <c r="D10" s="134"/>
      <c r="E10" s="135"/>
      <c r="F10" s="133"/>
      <c r="G10" s="134"/>
      <c r="H10" s="134"/>
      <c r="I10" s="134"/>
      <c r="J10" s="135"/>
    </row>
    <row r="11" spans="2:10" ht="132" customHeight="1" x14ac:dyDescent="0.3">
      <c r="B11" s="13" t="s">
        <v>9</v>
      </c>
      <c r="C11" s="133" t="s">
        <v>21</v>
      </c>
      <c r="D11" s="134"/>
      <c r="E11" s="135"/>
      <c r="F11" s="133" t="s">
        <v>22</v>
      </c>
      <c r="G11" s="134"/>
      <c r="H11" s="134"/>
      <c r="I11" s="134"/>
      <c r="J11" s="135"/>
    </row>
    <row r="12" spans="2:10" ht="107.25" customHeight="1" x14ac:dyDescent="0.3">
      <c r="B12" s="13" t="s">
        <v>23</v>
      </c>
      <c r="C12" s="133" t="s">
        <v>24</v>
      </c>
      <c r="D12" s="134"/>
      <c r="E12" s="135"/>
      <c r="F12" s="133"/>
      <c r="G12" s="134"/>
      <c r="H12" s="134"/>
      <c r="I12" s="134"/>
      <c r="J12" s="135"/>
    </row>
    <row r="13" spans="2:10" ht="60" customHeight="1" x14ac:dyDescent="0.3">
      <c r="B13" s="13" t="s">
        <v>25</v>
      </c>
      <c r="C13" s="133"/>
      <c r="D13" s="134"/>
      <c r="E13" s="135"/>
      <c r="F13" s="133"/>
      <c r="G13" s="134"/>
      <c r="H13" s="134"/>
      <c r="I13" s="134"/>
      <c r="J13" s="135"/>
    </row>
    <row r="14" spans="2:10" x14ac:dyDescent="0.3">
      <c r="C14" s="1"/>
      <c r="D14" s="1"/>
    </row>
    <row r="15" spans="2:10" x14ac:dyDescent="0.3">
      <c r="C15" s="1"/>
      <c r="D15" s="1"/>
    </row>
    <row r="16" spans="2:10" x14ac:dyDescent="0.3">
      <c r="B16" s="139" t="s">
        <v>26</v>
      </c>
      <c r="C16" s="140"/>
      <c r="D16" s="140"/>
      <c r="E16" s="140"/>
      <c r="F16" s="140"/>
      <c r="G16" s="140"/>
      <c r="H16" s="140"/>
      <c r="I16" s="140"/>
      <c r="J16" s="141"/>
    </row>
    <row r="17" spans="2:10" x14ac:dyDescent="0.3">
      <c r="B17" s="15" t="s">
        <v>27</v>
      </c>
      <c r="C17" s="142" t="s">
        <v>28</v>
      </c>
      <c r="D17" s="142"/>
      <c r="E17" s="142"/>
      <c r="F17" s="143" t="s">
        <v>29</v>
      </c>
      <c r="G17" s="142"/>
      <c r="H17" s="142"/>
      <c r="I17" s="142"/>
      <c r="J17" s="144"/>
    </row>
    <row r="18" spans="2:10" ht="60" customHeight="1" x14ac:dyDescent="0.3">
      <c r="B18" s="13" t="s">
        <v>10</v>
      </c>
      <c r="C18" s="133"/>
      <c r="D18" s="134"/>
      <c r="E18" s="135"/>
      <c r="F18" s="133"/>
      <c r="G18" s="134"/>
      <c r="H18" s="134"/>
      <c r="I18" s="134"/>
      <c r="J18" s="135"/>
    </row>
    <row r="19" spans="2:10" ht="60" customHeight="1" x14ac:dyDescent="0.3">
      <c r="B19" s="14" t="s">
        <v>17</v>
      </c>
      <c r="C19" s="136" t="s">
        <v>30</v>
      </c>
      <c r="D19" s="137"/>
      <c r="E19" s="138"/>
      <c r="F19" s="136" t="s">
        <v>31</v>
      </c>
      <c r="G19" s="137"/>
      <c r="H19" s="137"/>
      <c r="I19" s="137"/>
      <c r="J19" s="138"/>
    </row>
    <row r="20" spans="2:10" ht="60" customHeight="1" x14ac:dyDescent="0.3">
      <c r="B20" s="13" t="s">
        <v>20</v>
      </c>
      <c r="C20" s="133"/>
      <c r="D20" s="134"/>
      <c r="E20" s="135"/>
      <c r="F20" s="133"/>
      <c r="G20" s="134"/>
      <c r="H20" s="134"/>
      <c r="I20" s="134"/>
      <c r="J20" s="135"/>
    </row>
    <row r="21" spans="2:10" ht="60" customHeight="1" x14ac:dyDescent="0.3">
      <c r="B21" s="13" t="s">
        <v>9</v>
      </c>
      <c r="C21" s="133"/>
      <c r="D21" s="134"/>
      <c r="E21" s="135"/>
      <c r="F21" s="133"/>
      <c r="G21" s="134"/>
      <c r="H21" s="134"/>
      <c r="I21" s="134"/>
      <c r="J21" s="135"/>
    </row>
    <row r="22" spans="2:10" ht="60" customHeight="1" x14ac:dyDescent="0.3">
      <c r="B22" s="13" t="s">
        <v>23</v>
      </c>
      <c r="C22" s="133"/>
      <c r="D22" s="134"/>
      <c r="E22" s="135"/>
      <c r="F22" s="133"/>
      <c r="G22" s="134"/>
      <c r="H22" s="134"/>
      <c r="I22" s="134"/>
      <c r="J22" s="135"/>
    </row>
    <row r="23" spans="2:10" ht="60" customHeight="1" x14ac:dyDescent="0.3">
      <c r="B23" s="13" t="s">
        <v>25</v>
      </c>
      <c r="C23" s="133"/>
      <c r="D23" s="134"/>
      <c r="E23" s="135"/>
      <c r="F23" s="133"/>
      <c r="G23" s="134"/>
      <c r="H23" s="134"/>
      <c r="I23" s="134"/>
      <c r="J23" s="135"/>
    </row>
    <row r="26" spans="2:10" x14ac:dyDescent="0.3">
      <c r="B26" s="145" t="s">
        <v>32</v>
      </c>
      <c r="C26" s="146"/>
      <c r="D26" s="146"/>
      <c r="E26" s="146"/>
      <c r="F26" s="146"/>
      <c r="G26" s="146"/>
      <c r="H26" s="146"/>
      <c r="I26" s="146"/>
      <c r="J26" s="147"/>
    </row>
    <row r="27" spans="2:10" x14ac:dyDescent="0.3">
      <c r="B27" s="16" t="s">
        <v>33</v>
      </c>
      <c r="C27" s="148" t="s">
        <v>34</v>
      </c>
      <c r="D27" s="148"/>
      <c r="E27" s="148"/>
      <c r="F27" s="149" t="s">
        <v>35</v>
      </c>
      <c r="G27" s="148"/>
      <c r="H27" s="148"/>
      <c r="I27" s="148"/>
      <c r="J27" s="150"/>
    </row>
    <row r="28" spans="2:10" ht="60" customHeight="1" x14ac:dyDescent="0.3">
      <c r="B28" s="17">
        <v>44135</v>
      </c>
      <c r="C28" s="151" t="s">
        <v>36</v>
      </c>
      <c r="D28" s="152"/>
      <c r="E28" s="153"/>
      <c r="F28" s="154" t="s">
        <v>37</v>
      </c>
      <c r="G28" s="155"/>
      <c r="H28" s="155"/>
      <c r="I28" s="155"/>
      <c r="J28" s="156"/>
    </row>
    <row r="29" spans="2:10" ht="60" customHeight="1" x14ac:dyDescent="0.3">
      <c r="B29" s="17">
        <v>44165</v>
      </c>
      <c r="C29" s="151" t="s">
        <v>38</v>
      </c>
      <c r="D29" s="152"/>
      <c r="E29" s="153"/>
      <c r="F29" s="154" t="s">
        <v>39</v>
      </c>
      <c r="G29" s="155"/>
      <c r="H29" s="155"/>
      <c r="I29" s="155"/>
      <c r="J29" s="156"/>
    </row>
    <row r="30" spans="2:10" ht="39.75" customHeight="1" x14ac:dyDescent="0.3">
      <c r="B30" s="17">
        <v>44165</v>
      </c>
      <c r="C30" s="154" t="s">
        <v>40</v>
      </c>
      <c r="D30" s="155"/>
      <c r="E30" s="155"/>
      <c r="F30" s="154" t="s">
        <v>41</v>
      </c>
      <c r="G30" s="155"/>
      <c r="H30" s="155"/>
      <c r="I30" s="155"/>
      <c r="J30" s="156"/>
    </row>
    <row r="31" spans="2:10" ht="25.5" customHeight="1" x14ac:dyDescent="0.3">
      <c r="B31" s="17">
        <v>44104</v>
      </c>
      <c r="C31" s="154" t="s">
        <v>42</v>
      </c>
      <c r="D31" s="155"/>
      <c r="E31" s="156"/>
      <c r="F31" s="154" t="s">
        <v>43</v>
      </c>
      <c r="G31" s="155"/>
      <c r="H31" s="155"/>
      <c r="I31" s="155"/>
      <c r="J31" s="156"/>
    </row>
    <row r="32" spans="2:10" ht="30" customHeight="1" x14ac:dyDescent="0.3">
      <c r="B32" s="18"/>
      <c r="C32" s="151"/>
      <c r="D32" s="152"/>
      <c r="E32" s="153"/>
      <c r="F32" s="151"/>
      <c r="G32" s="152"/>
      <c r="H32" s="152"/>
      <c r="I32" s="152"/>
      <c r="J32" s="153"/>
    </row>
    <row r="33" spans="2:10" ht="31.5" customHeight="1" x14ac:dyDescent="0.3">
      <c r="B33" s="18"/>
      <c r="C33" s="151"/>
      <c r="D33" s="152"/>
      <c r="E33" s="153"/>
      <c r="F33" s="151"/>
      <c r="G33" s="152"/>
      <c r="H33" s="152"/>
      <c r="I33" s="152"/>
      <c r="J33" s="153"/>
    </row>
    <row r="34" spans="2:10" ht="60" customHeight="1" x14ac:dyDescent="0.3">
      <c r="B34" s="13"/>
      <c r="C34" s="157"/>
      <c r="D34" s="158"/>
      <c r="E34" s="159"/>
      <c r="F34" s="157"/>
      <c r="G34" s="158"/>
      <c r="H34" s="158"/>
      <c r="I34" s="158"/>
      <c r="J34" s="159"/>
    </row>
    <row r="35" spans="2:10" ht="60" customHeight="1" x14ac:dyDescent="0.3">
      <c r="B35" s="13"/>
      <c r="C35" s="157"/>
      <c r="D35" s="158"/>
      <c r="E35" s="159"/>
      <c r="F35" s="157"/>
      <c r="G35" s="158"/>
      <c r="H35" s="158"/>
      <c r="I35" s="158"/>
      <c r="J35" s="159"/>
    </row>
    <row r="38" spans="2:10" x14ac:dyDescent="0.3">
      <c r="B38" s="160" t="s">
        <v>44</v>
      </c>
      <c r="C38" s="161"/>
      <c r="D38" s="161"/>
      <c r="E38" s="161"/>
      <c r="F38" s="161"/>
      <c r="G38" s="161"/>
      <c r="H38" s="161"/>
      <c r="I38" s="161"/>
      <c r="J38" s="162"/>
    </row>
    <row r="39" spans="2:10" x14ac:dyDescent="0.3">
      <c r="B39" s="19" t="s">
        <v>33</v>
      </c>
      <c r="C39" s="163" t="s">
        <v>34</v>
      </c>
      <c r="D39" s="163"/>
      <c r="E39" s="163"/>
      <c r="F39" s="164" t="s">
        <v>35</v>
      </c>
      <c r="G39" s="163"/>
      <c r="H39" s="163"/>
      <c r="I39" s="163"/>
      <c r="J39" s="165"/>
    </row>
    <row r="40" spans="2:10" ht="39.75" customHeight="1" x14ac:dyDescent="0.3">
      <c r="B40" s="17">
        <v>44135</v>
      </c>
      <c r="C40" s="151" t="s">
        <v>36</v>
      </c>
      <c r="D40" s="152"/>
      <c r="E40" s="153"/>
      <c r="F40" s="154" t="s">
        <v>45</v>
      </c>
      <c r="G40" s="155"/>
      <c r="H40" s="155"/>
      <c r="I40" s="155"/>
      <c r="J40" s="156"/>
    </row>
    <row r="41" spans="2:10" ht="30" customHeight="1" x14ac:dyDescent="0.3">
      <c r="B41" s="17">
        <v>44227</v>
      </c>
      <c r="C41" s="151" t="s">
        <v>46</v>
      </c>
      <c r="D41" s="152"/>
      <c r="E41" s="153"/>
      <c r="F41" s="154" t="s">
        <v>47</v>
      </c>
      <c r="G41" s="155"/>
      <c r="H41" s="155"/>
      <c r="I41" s="155"/>
      <c r="J41" s="156"/>
    </row>
    <row r="42" spans="2:10" ht="31.5" customHeight="1" x14ac:dyDescent="0.3">
      <c r="B42" s="17">
        <v>44255</v>
      </c>
      <c r="C42" s="151" t="s">
        <v>38</v>
      </c>
      <c r="D42" s="152"/>
      <c r="E42" s="153"/>
      <c r="F42" s="151" t="s">
        <v>48</v>
      </c>
      <c r="G42" s="152"/>
      <c r="H42" s="152"/>
      <c r="I42" s="152"/>
      <c r="J42" s="153"/>
    </row>
    <row r="43" spans="2:10" ht="44.25" customHeight="1" x14ac:dyDescent="0.3">
      <c r="B43" s="17">
        <v>44227</v>
      </c>
      <c r="C43" s="151" t="s">
        <v>40</v>
      </c>
      <c r="D43" s="152"/>
      <c r="E43" s="153"/>
      <c r="F43" s="151" t="s">
        <v>49</v>
      </c>
      <c r="G43" s="152"/>
      <c r="H43" s="152"/>
      <c r="I43" s="152"/>
      <c r="J43" s="153"/>
    </row>
    <row r="44" spans="2:10" x14ac:dyDescent="0.3">
      <c r="B44" s="17">
        <v>44104</v>
      </c>
      <c r="C44" s="154" t="s">
        <v>42</v>
      </c>
      <c r="D44" s="155"/>
      <c r="E44" s="156"/>
      <c r="F44" s="151" t="s">
        <v>50</v>
      </c>
      <c r="G44" s="152"/>
      <c r="H44" s="152"/>
      <c r="I44" s="152"/>
      <c r="J44" s="153"/>
    </row>
    <row r="45" spans="2:10" ht="43.5" customHeight="1" x14ac:dyDescent="0.3">
      <c r="B45" s="20">
        <v>44196</v>
      </c>
      <c r="C45" s="157" t="s">
        <v>51</v>
      </c>
      <c r="D45" s="158"/>
      <c r="E45" s="159"/>
      <c r="F45" s="166" t="s">
        <v>52</v>
      </c>
      <c r="G45" s="158"/>
      <c r="H45" s="158"/>
      <c r="I45" s="158"/>
      <c r="J45" s="159"/>
    </row>
  </sheetData>
  <mergeCells count="66">
    <mergeCell ref="C45:E45"/>
    <mergeCell ref="F45:J45"/>
    <mergeCell ref="C42:E42"/>
    <mergeCell ref="F42:J42"/>
    <mergeCell ref="C43:E43"/>
    <mergeCell ref="F43:J43"/>
    <mergeCell ref="C44:E44"/>
    <mergeCell ref="F44:J44"/>
    <mergeCell ref="C39:E39"/>
    <mergeCell ref="F39:J39"/>
    <mergeCell ref="C40:E40"/>
    <mergeCell ref="F40:J40"/>
    <mergeCell ref="C41:E41"/>
    <mergeCell ref="F41:J41"/>
    <mergeCell ref="C34:E34"/>
    <mergeCell ref="F34:J34"/>
    <mergeCell ref="C35:E35"/>
    <mergeCell ref="F35:J35"/>
    <mergeCell ref="B38:J38"/>
    <mergeCell ref="C31:E31"/>
    <mergeCell ref="F31:J31"/>
    <mergeCell ref="C32:E32"/>
    <mergeCell ref="F32:J32"/>
    <mergeCell ref="C33:E33"/>
    <mergeCell ref="F33:J33"/>
    <mergeCell ref="C28:E28"/>
    <mergeCell ref="F28:J28"/>
    <mergeCell ref="C29:E29"/>
    <mergeCell ref="F29:J29"/>
    <mergeCell ref="C30:E30"/>
    <mergeCell ref="F30:J30"/>
    <mergeCell ref="C23:E23"/>
    <mergeCell ref="F23:J23"/>
    <mergeCell ref="B26:J26"/>
    <mergeCell ref="C27:E27"/>
    <mergeCell ref="F27:J27"/>
    <mergeCell ref="C20:E20"/>
    <mergeCell ref="F20:J20"/>
    <mergeCell ref="C21:E21"/>
    <mergeCell ref="F21:J21"/>
    <mergeCell ref="C22:E22"/>
    <mergeCell ref="F22:J22"/>
    <mergeCell ref="C17:E17"/>
    <mergeCell ref="F17:J17"/>
    <mergeCell ref="C18:E18"/>
    <mergeCell ref="F18:J18"/>
    <mergeCell ref="C19:E19"/>
    <mergeCell ref="F19:J19"/>
    <mergeCell ref="C12:E12"/>
    <mergeCell ref="F12:J12"/>
    <mergeCell ref="C13:E13"/>
    <mergeCell ref="F13:J13"/>
    <mergeCell ref="B16:J16"/>
    <mergeCell ref="C9:E9"/>
    <mergeCell ref="F9:J9"/>
    <mergeCell ref="C10:E10"/>
    <mergeCell ref="F10:J10"/>
    <mergeCell ref="C11:E11"/>
    <mergeCell ref="F11:J11"/>
    <mergeCell ref="B6:J6"/>
    <mergeCell ref="C7:E7"/>
    <mergeCell ref="F7:J7"/>
    <mergeCell ref="C8:E8"/>
    <mergeCell ref="F8:J8"/>
    <mergeCell ref="E2:F2"/>
    <mergeCell ref="E3:F3"/>
  </mergeCell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8"/>
  <sheetViews>
    <sheetView workbookViewId="0">
      <selection activeCell="I13" sqref="I13"/>
    </sheetView>
  </sheetViews>
  <sheetFormatPr defaultRowHeight="14.4" x14ac:dyDescent="0.3"/>
  <cols>
    <col min="1" max="1" width="4.109375" bestFit="1" customWidth="1"/>
    <col min="3" max="3" width="10.6640625" bestFit="1" customWidth="1"/>
    <col min="6" max="6" width="10.5546875" bestFit="1" customWidth="1"/>
    <col min="7" max="7" width="13" bestFit="1" customWidth="1"/>
    <col min="8" max="8" width="67.109375" bestFit="1" customWidth="1"/>
    <col min="9" max="9" width="10.109375" bestFit="1" customWidth="1"/>
    <col min="17" max="17" width="4.88671875" bestFit="1" customWidth="1"/>
    <col min="18" max="18" width="6.6640625" bestFit="1" customWidth="1"/>
    <col min="19" max="19" width="11.109375" bestFit="1" customWidth="1"/>
    <col min="20" max="20" width="7.5546875" bestFit="1" customWidth="1"/>
  </cols>
  <sheetData>
    <row r="2" spans="2:20" x14ac:dyDescent="0.3">
      <c r="B2" s="167" t="s">
        <v>53</v>
      </c>
      <c r="C2" s="168"/>
      <c r="D2" s="168"/>
      <c r="E2" s="168"/>
      <c r="F2" s="168"/>
      <c r="G2" s="168"/>
      <c r="H2" s="168"/>
      <c r="I2" s="168"/>
      <c r="J2" s="168"/>
      <c r="K2" s="168"/>
      <c r="L2" s="168"/>
      <c r="M2" s="168"/>
      <c r="N2" s="168"/>
      <c r="O2" s="168"/>
      <c r="P2" s="168"/>
      <c r="R2" s="169" t="s">
        <v>54</v>
      </c>
      <c r="S2" s="170"/>
      <c r="T2" s="171"/>
    </row>
    <row r="3" spans="2:20" x14ac:dyDescent="0.3">
      <c r="B3" s="6" t="s">
        <v>55</v>
      </c>
      <c r="C3" s="7" t="s">
        <v>56</v>
      </c>
      <c r="D3" s="8" t="s">
        <v>57</v>
      </c>
      <c r="E3" s="4" t="s">
        <v>58</v>
      </c>
      <c r="F3" s="4" t="s">
        <v>59</v>
      </c>
      <c r="G3" s="21" t="s">
        <v>60</v>
      </c>
      <c r="H3" s="22" t="s">
        <v>61</v>
      </c>
      <c r="I3" s="124" t="s">
        <v>62</v>
      </c>
      <c r="J3" s="125"/>
      <c r="K3" s="125"/>
      <c r="L3" s="125"/>
      <c r="M3" s="125"/>
      <c r="N3" s="125"/>
      <c r="O3" s="125"/>
      <c r="P3" s="126"/>
      <c r="R3" s="23" t="s">
        <v>63</v>
      </c>
      <c r="S3" s="23" t="s">
        <v>61</v>
      </c>
      <c r="T3" s="2" t="s">
        <v>64</v>
      </c>
    </row>
    <row r="4" spans="2:20" ht="48" customHeight="1" x14ac:dyDescent="0.3">
      <c r="B4" s="24" t="s">
        <v>65</v>
      </c>
      <c r="C4" s="25">
        <v>4</v>
      </c>
      <c r="D4" s="26">
        <v>1</v>
      </c>
      <c r="E4" s="27">
        <v>0.05</v>
      </c>
      <c r="F4" s="28">
        <f>Resources!I7</f>
        <v>2.6381799620825435</v>
      </c>
      <c r="G4" s="29" t="str">
        <f t="shared" ref="G4:G8" si="0">_xlfn.IFS(ISBLANK(F4), "AWI", D4&lt;=F4,"MOK",(D4-E4)&lt;=F4,"MCT",D4&gt;F4,"MFL")</f>
        <v>MOK</v>
      </c>
      <c r="H4" s="30" t="s">
        <v>66</v>
      </c>
      <c r="I4" s="172"/>
      <c r="J4" s="173"/>
      <c r="K4" s="173"/>
      <c r="L4" s="173"/>
      <c r="M4" s="173"/>
      <c r="N4" s="173"/>
      <c r="O4" s="173"/>
      <c r="P4" s="174"/>
      <c r="R4" s="31"/>
      <c r="S4" s="32" t="s">
        <v>67</v>
      </c>
      <c r="T4" s="33" t="s">
        <v>68</v>
      </c>
    </row>
    <row r="5" spans="2:20" ht="48" customHeight="1" x14ac:dyDescent="0.3">
      <c r="B5" s="24" t="s">
        <v>65</v>
      </c>
      <c r="C5" s="25">
        <v>8</v>
      </c>
      <c r="D5" s="26">
        <v>1</v>
      </c>
      <c r="E5" s="28">
        <v>0.05</v>
      </c>
      <c r="F5" s="28">
        <f>Resources!I11</f>
        <v>1.9221871713985279</v>
      </c>
      <c r="G5" s="29" t="str">
        <f t="shared" si="0"/>
        <v>MOK</v>
      </c>
      <c r="H5" s="30" t="s">
        <v>69</v>
      </c>
      <c r="I5" s="172"/>
      <c r="J5" s="173"/>
      <c r="K5" s="173"/>
      <c r="L5" s="173"/>
      <c r="M5" s="173"/>
      <c r="N5" s="173"/>
      <c r="O5" s="173"/>
      <c r="P5" s="174"/>
      <c r="R5" s="34"/>
      <c r="S5" s="32" t="s">
        <v>70</v>
      </c>
      <c r="T5" s="33" t="s">
        <v>71</v>
      </c>
    </row>
    <row r="6" spans="2:20" ht="48" customHeight="1" x14ac:dyDescent="0.3">
      <c r="B6" s="24" t="s">
        <v>65</v>
      </c>
      <c r="C6" s="25">
        <v>12</v>
      </c>
      <c r="D6" s="26">
        <v>0.5</v>
      </c>
      <c r="E6" s="28">
        <v>0.05</v>
      </c>
      <c r="F6" s="28">
        <f>Resources!I45</f>
        <v>0.53203550818104861</v>
      </c>
      <c r="G6" s="29" t="str">
        <f t="shared" si="0"/>
        <v>MOK</v>
      </c>
      <c r="H6" s="30" t="s">
        <v>72</v>
      </c>
      <c r="I6" s="172"/>
      <c r="J6" s="173"/>
      <c r="K6" s="173"/>
      <c r="L6" s="173"/>
      <c r="M6" s="173"/>
      <c r="N6" s="173"/>
      <c r="O6" s="173"/>
      <c r="P6" s="174"/>
      <c r="R6" s="35"/>
      <c r="S6" s="32" t="s">
        <v>73</v>
      </c>
      <c r="T6" s="33" t="s">
        <v>74</v>
      </c>
    </row>
    <row r="7" spans="2:20" ht="48" customHeight="1" x14ac:dyDescent="0.3">
      <c r="B7" s="24" t="s">
        <v>65</v>
      </c>
      <c r="C7" s="25">
        <v>19</v>
      </c>
      <c r="D7" s="26">
        <v>0.95</v>
      </c>
      <c r="E7" s="28">
        <v>0.05</v>
      </c>
      <c r="F7" s="28">
        <f>Resources!I18</f>
        <v>0.73879166666666662</v>
      </c>
      <c r="G7" s="29" t="str">
        <f t="shared" si="0"/>
        <v>MFL</v>
      </c>
      <c r="H7" s="30" t="s">
        <v>75</v>
      </c>
      <c r="I7" s="172"/>
      <c r="J7" s="173"/>
      <c r="K7" s="173"/>
      <c r="L7" s="173"/>
      <c r="M7" s="173"/>
      <c r="N7" s="173"/>
      <c r="O7" s="173"/>
      <c r="P7" s="174"/>
      <c r="R7" s="36"/>
      <c r="S7" s="32" t="s">
        <v>76</v>
      </c>
      <c r="T7" s="33" t="s">
        <v>77</v>
      </c>
    </row>
    <row r="8" spans="2:20" ht="48" customHeight="1" x14ac:dyDescent="0.3">
      <c r="B8" s="37" t="s">
        <v>65</v>
      </c>
      <c r="C8" s="38">
        <v>20</v>
      </c>
      <c r="D8" s="39">
        <v>0.95</v>
      </c>
      <c r="E8" s="40">
        <v>0.05</v>
      </c>
      <c r="F8" s="40">
        <f>Resources!I24</f>
        <v>0.74148333333333327</v>
      </c>
      <c r="G8" s="29" t="str">
        <f t="shared" si="0"/>
        <v>MFL</v>
      </c>
      <c r="H8" s="41" t="s">
        <v>78</v>
      </c>
      <c r="I8" s="175" t="s">
        <v>79</v>
      </c>
      <c r="J8" s="176"/>
      <c r="K8" s="176"/>
      <c r="L8" s="176"/>
      <c r="M8" s="176"/>
      <c r="N8" s="176"/>
      <c r="O8" s="176"/>
      <c r="P8" s="177"/>
    </row>
  </sheetData>
  <mergeCells count="8">
    <mergeCell ref="I6:P6"/>
    <mergeCell ref="I7:P7"/>
    <mergeCell ref="I8:P8"/>
    <mergeCell ref="B2:P2"/>
    <mergeCell ref="R2:T2"/>
    <mergeCell ref="I3:P3"/>
    <mergeCell ref="I4:P4"/>
    <mergeCell ref="I5:P5"/>
  </mergeCells>
  <conditionalFormatting sqref="G5:G6">
    <cfRule type="cellIs" dxfId="17" priority="97" operator="equal">
      <formula>"MOK"</formula>
    </cfRule>
  </conditionalFormatting>
  <conditionalFormatting sqref="G5:G6">
    <cfRule type="cellIs" dxfId="16" priority="96" operator="equal">
      <formula>"MFL"</formula>
    </cfRule>
  </conditionalFormatting>
  <conditionalFormatting sqref="G5:G6">
    <cfRule type="cellIs" dxfId="15" priority="95" operator="equal">
      <formula>"MCT"</formula>
    </cfRule>
  </conditionalFormatting>
  <conditionalFormatting sqref="G5:G6">
    <cfRule type="cellIs" dxfId="14" priority="88" operator="equal">
      <formula>"MNO"</formula>
    </cfRule>
  </conditionalFormatting>
  <conditionalFormatting sqref="G5:G6">
    <cfRule type="cellIs" dxfId="13" priority="86" operator="equal">
      <formula>"MNO"</formula>
    </cfRule>
  </conditionalFormatting>
  <conditionalFormatting sqref="G4">
    <cfRule type="cellIs" dxfId="12" priority="81" operator="equal">
      <formula>"MOK"</formula>
    </cfRule>
  </conditionalFormatting>
  <conditionalFormatting sqref="G4">
    <cfRule type="cellIs" dxfId="11" priority="80" operator="equal">
      <formula>"MFL"</formula>
    </cfRule>
  </conditionalFormatting>
  <conditionalFormatting sqref="G4">
    <cfRule type="cellIs" dxfId="10" priority="79" operator="equal">
      <formula>"MCT"</formula>
    </cfRule>
  </conditionalFormatting>
  <conditionalFormatting sqref="G7">
    <cfRule type="cellIs" dxfId="9" priority="55" operator="equal">
      <formula>"MOK"</formula>
    </cfRule>
  </conditionalFormatting>
  <conditionalFormatting sqref="G7">
    <cfRule type="cellIs" dxfId="8" priority="54" operator="equal">
      <formula>"MFL"</formula>
    </cfRule>
  </conditionalFormatting>
  <conditionalFormatting sqref="G7">
    <cfRule type="cellIs" dxfId="7" priority="53" operator="equal">
      <formula>"MCT"</formula>
    </cfRule>
  </conditionalFormatting>
  <conditionalFormatting sqref="G7">
    <cfRule type="cellIs" dxfId="6" priority="52" operator="equal">
      <formula>"MNO"</formula>
    </cfRule>
  </conditionalFormatting>
  <conditionalFormatting sqref="G7">
    <cfRule type="cellIs" dxfId="5" priority="51" operator="equal">
      <formula>"MNO"</formula>
    </cfRule>
  </conditionalFormatting>
  <conditionalFormatting sqref="G8">
    <cfRule type="cellIs" dxfId="4" priority="45" operator="equal">
      <formula>"MOK"</formula>
    </cfRule>
  </conditionalFormatting>
  <conditionalFormatting sqref="G8">
    <cfRule type="cellIs" dxfId="3" priority="44" operator="equal">
      <formula>"MFL"</formula>
    </cfRule>
  </conditionalFormatting>
  <conditionalFormatting sqref="G8">
    <cfRule type="cellIs" dxfId="2" priority="43" operator="equal">
      <formula>"MCT"</formula>
    </cfRule>
  </conditionalFormatting>
  <conditionalFormatting sqref="G8">
    <cfRule type="cellIs" dxfId="1" priority="42" operator="equal">
      <formula>"MNO"</formula>
    </cfRule>
  </conditionalFormatting>
  <conditionalFormatting sqref="G8">
    <cfRule type="cellIs" dxfId="0" priority="41" operator="equal">
      <formula>"MNO"</formula>
    </cfRule>
  </conditionalFormatting>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7"/>
  <sheetViews>
    <sheetView workbookViewId="0">
      <selection activeCell="D11" sqref="D11"/>
    </sheetView>
  </sheetViews>
  <sheetFormatPr defaultRowHeight="14.4" x14ac:dyDescent="0.3"/>
  <cols>
    <col min="2" max="2" width="34" bestFit="1" customWidth="1"/>
    <col min="3" max="3" width="18.33203125" style="1" bestFit="1" customWidth="1"/>
    <col min="4" max="4" width="18.44140625" style="1" bestFit="1" customWidth="1"/>
    <col min="5" max="9" width="18.33203125" style="1" bestFit="1" customWidth="1"/>
    <col min="10" max="10" width="7.5546875" bestFit="1" customWidth="1"/>
    <col min="11" max="11" width="111.6640625" bestFit="1" customWidth="1"/>
  </cols>
  <sheetData>
    <row r="1" spans="1:11" x14ac:dyDescent="0.3">
      <c r="B1" s="169" t="s">
        <v>80</v>
      </c>
      <c r="C1" s="170"/>
      <c r="D1" s="42"/>
    </row>
    <row r="4" spans="1:11" ht="27.75" customHeight="1" x14ac:dyDescent="0.3">
      <c r="A4" s="43"/>
      <c r="B4" s="44" t="s">
        <v>81</v>
      </c>
      <c r="C4" s="45" t="s">
        <v>82</v>
      </c>
      <c r="D4" s="46" t="s">
        <v>17</v>
      </c>
      <c r="E4" s="47" t="s">
        <v>20</v>
      </c>
      <c r="F4" s="48" t="s">
        <v>9</v>
      </c>
      <c r="G4" s="48" t="s">
        <v>23</v>
      </c>
      <c r="H4" s="48" t="s">
        <v>25</v>
      </c>
      <c r="I4" s="48" t="s">
        <v>11</v>
      </c>
      <c r="J4" s="49"/>
      <c r="K4" s="50" t="s">
        <v>83</v>
      </c>
    </row>
    <row r="5" spans="1:11" x14ac:dyDescent="0.3">
      <c r="B5" s="51" t="s">
        <v>84</v>
      </c>
      <c r="C5" s="52">
        <v>22768</v>
      </c>
      <c r="D5" s="53">
        <v>26780</v>
      </c>
      <c r="E5" s="54">
        <v>8500</v>
      </c>
      <c r="F5" s="55">
        <v>45682</v>
      </c>
      <c r="G5" s="55">
        <v>55500</v>
      </c>
      <c r="H5" s="55">
        <v>3580</v>
      </c>
      <c r="I5" s="56">
        <f t="shared" ref="I5:I6" si="0">SUM(C5:H5)</f>
        <v>162810</v>
      </c>
      <c r="K5" s="10" t="s">
        <v>85</v>
      </c>
    </row>
    <row r="6" spans="1:11" x14ac:dyDescent="0.3">
      <c r="B6" s="51" t="s">
        <v>86</v>
      </c>
      <c r="C6" s="57">
        <v>9466</v>
      </c>
      <c r="D6" s="1">
        <v>7292</v>
      </c>
      <c r="E6" s="57">
        <v>3965</v>
      </c>
      <c r="F6" s="58">
        <v>15882</v>
      </c>
      <c r="G6" s="58">
        <v>22851</v>
      </c>
      <c r="H6" s="58">
        <v>2257</v>
      </c>
      <c r="I6" s="56">
        <f t="shared" si="0"/>
        <v>61713</v>
      </c>
      <c r="K6" s="10"/>
    </row>
    <row r="7" spans="1:11" x14ac:dyDescent="0.3">
      <c r="B7" s="51" t="s">
        <v>87</v>
      </c>
      <c r="C7" s="59">
        <f>C5/C6</f>
        <v>2.4052398056201141</v>
      </c>
      <c r="D7" s="60">
        <f>D5/D6</f>
        <v>3.6725178277564456</v>
      </c>
      <c r="E7" s="61">
        <f t="shared" ref="E7:I7" si="1">E5/E6</f>
        <v>2.1437578814627996</v>
      </c>
      <c r="F7" s="61">
        <f t="shared" si="1"/>
        <v>2.8763379926961341</v>
      </c>
      <c r="G7" s="61">
        <f t="shared" si="1"/>
        <v>2.4287777340160166</v>
      </c>
      <c r="H7" s="61">
        <f t="shared" si="1"/>
        <v>1.5861763402747009</v>
      </c>
      <c r="I7" s="62">
        <f t="shared" si="1"/>
        <v>2.6381799620825435</v>
      </c>
      <c r="K7" s="10"/>
    </row>
    <row r="8" spans="1:11" x14ac:dyDescent="0.3">
      <c r="B8" s="51"/>
      <c r="C8" s="57"/>
      <c r="E8" s="57"/>
      <c r="F8" s="58"/>
      <c r="G8" s="58"/>
      <c r="H8" s="58"/>
      <c r="I8" s="56"/>
      <c r="K8" s="10"/>
    </row>
    <row r="9" spans="1:11" x14ac:dyDescent="0.3">
      <c r="B9" s="51" t="s">
        <v>88</v>
      </c>
      <c r="C9" s="54">
        <v>1717</v>
      </c>
      <c r="D9" s="53">
        <v>1085</v>
      </c>
      <c r="E9" s="54"/>
      <c r="F9" s="55">
        <v>910</v>
      </c>
      <c r="G9" s="55">
        <v>3600</v>
      </c>
      <c r="H9" s="55"/>
      <c r="I9" s="56">
        <f>SUM(C9:H9)</f>
        <v>7312</v>
      </c>
      <c r="K9" s="10"/>
    </row>
    <row r="10" spans="1:11" x14ac:dyDescent="0.3">
      <c r="B10" s="51" t="s">
        <v>89</v>
      </c>
      <c r="C10" s="57">
        <v>1040</v>
      </c>
      <c r="D10" s="1">
        <v>400</v>
      </c>
      <c r="E10" s="57">
        <v>0</v>
      </c>
      <c r="F10" s="58">
        <v>301</v>
      </c>
      <c r="G10" s="58">
        <v>2045</v>
      </c>
      <c r="H10" s="58">
        <v>18</v>
      </c>
      <c r="I10" s="56">
        <f>SUM(C10:H10)</f>
        <v>3804</v>
      </c>
      <c r="K10" s="10"/>
    </row>
    <row r="11" spans="1:11" x14ac:dyDescent="0.3">
      <c r="B11" s="63" t="s">
        <v>87</v>
      </c>
      <c r="C11" s="59">
        <f>C9/C10</f>
        <v>1.6509615384615384</v>
      </c>
      <c r="D11" s="60">
        <f>D9/D10</f>
        <v>2.7124999999999999</v>
      </c>
      <c r="E11" s="59" t="e">
        <f t="shared" ref="E11:H11" si="2">E9/E10</f>
        <v>#DIV/0!</v>
      </c>
      <c r="F11" s="59">
        <f t="shared" si="2"/>
        <v>3.0232558139534884</v>
      </c>
      <c r="G11" s="59">
        <f t="shared" si="2"/>
        <v>1.7603911980440097</v>
      </c>
      <c r="H11" s="59">
        <f t="shared" si="2"/>
        <v>0</v>
      </c>
      <c r="I11" s="64">
        <f>I9/I10</f>
        <v>1.9221871713985279</v>
      </c>
      <c r="K11" s="65"/>
    </row>
    <row r="14" spans="1:11" ht="27.75" customHeight="1" x14ac:dyDescent="0.3">
      <c r="B14" s="66" t="s">
        <v>90</v>
      </c>
      <c r="C14" s="67" t="s">
        <v>82</v>
      </c>
      <c r="D14" s="68" t="s">
        <v>17</v>
      </c>
      <c r="E14" s="67" t="s">
        <v>20</v>
      </c>
      <c r="F14" s="69" t="s">
        <v>9</v>
      </c>
      <c r="G14" s="69" t="s">
        <v>23</v>
      </c>
      <c r="H14" s="69" t="s">
        <v>25</v>
      </c>
      <c r="I14" s="69" t="s">
        <v>91</v>
      </c>
      <c r="J14" s="70"/>
      <c r="K14" s="71" t="s">
        <v>83</v>
      </c>
    </row>
    <row r="15" spans="1:11" x14ac:dyDescent="0.3">
      <c r="B15" s="72" t="s">
        <v>6</v>
      </c>
      <c r="C15" s="73"/>
      <c r="D15" s="74">
        <v>98</v>
      </c>
      <c r="E15" s="73"/>
      <c r="F15" s="75">
        <v>94.14</v>
      </c>
      <c r="G15" s="75">
        <v>99.29</v>
      </c>
      <c r="H15" s="75">
        <v>0</v>
      </c>
      <c r="I15" s="76">
        <f t="shared" ref="I15:I17" si="3">AVERAGE(C15:H15)/100</f>
        <v>0.72857499999999997</v>
      </c>
      <c r="K15" s="10" t="s">
        <v>92</v>
      </c>
    </row>
    <row r="16" spans="1:11" x14ac:dyDescent="0.3">
      <c r="B16" s="72" t="s">
        <v>7</v>
      </c>
      <c r="C16" s="73"/>
      <c r="D16" s="74">
        <v>100</v>
      </c>
      <c r="E16" s="73"/>
      <c r="F16" s="75">
        <v>99.46</v>
      </c>
      <c r="G16" s="75">
        <v>94.03</v>
      </c>
      <c r="H16" s="75">
        <v>3.23</v>
      </c>
      <c r="I16" s="76">
        <f t="shared" si="3"/>
        <v>0.74180000000000001</v>
      </c>
      <c r="K16" s="77" t="s">
        <v>93</v>
      </c>
    </row>
    <row r="17" spans="2:11" x14ac:dyDescent="0.3">
      <c r="B17" s="72" t="s">
        <v>8</v>
      </c>
      <c r="C17" s="73"/>
      <c r="D17" s="74">
        <v>99.73</v>
      </c>
      <c r="E17" s="73"/>
      <c r="F17" s="75">
        <v>99.35</v>
      </c>
      <c r="G17" s="75">
        <v>99.32</v>
      </c>
      <c r="H17" s="75">
        <v>0</v>
      </c>
      <c r="I17" s="76">
        <f t="shared" si="3"/>
        <v>0.746</v>
      </c>
      <c r="K17" s="10" t="s">
        <v>94</v>
      </c>
    </row>
    <row r="18" spans="2:11" x14ac:dyDescent="0.3">
      <c r="B18" s="78" t="s">
        <v>95</v>
      </c>
      <c r="C18" s="79" t="e">
        <f>AVERAGE(C15:C17)</f>
        <v>#DIV/0!</v>
      </c>
      <c r="D18" s="80">
        <f t="shared" ref="D18:H24" si="4">AVERAGE(D15:D17)</f>
        <v>99.243333333333339</v>
      </c>
      <c r="E18" s="79" t="e">
        <f t="shared" si="4"/>
        <v>#DIV/0!</v>
      </c>
      <c r="F18" s="79">
        <f t="shared" si="4"/>
        <v>97.649999999999991</v>
      </c>
      <c r="G18" s="79">
        <f t="shared" si="4"/>
        <v>97.546666666666667</v>
      </c>
      <c r="H18" s="79">
        <f t="shared" si="4"/>
        <v>1.0766666666666667</v>
      </c>
      <c r="I18" s="81">
        <f>AVERAGE(C15:H17)/100</f>
        <v>0.73879166666666662</v>
      </c>
      <c r="K18" s="65"/>
    </row>
    <row r="20" spans="2:11" s="70" customFormat="1" ht="27.75" customHeight="1" x14ac:dyDescent="0.3">
      <c r="B20" s="66" t="s">
        <v>96</v>
      </c>
      <c r="C20" s="67" t="s">
        <v>82</v>
      </c>
      <c r="D20" s="68" t="s">
        <v>17</v>
      </c>
      <c r="E20" s="67" t="s">
        <v>20</v>
      </c>
      <c r="F20" s="69" t="s">
        <v>9</v>
      </c>
      <c r="G20" s="69" t="s">
        <v>23</v>
      </c>
      <c r="H20" s="69" t="s">
        <v>25</v>
      </c>
      <c r="I20" s="67" t="s">
        <v>91</v>
      </c>
      <c r="K20" s="71" t="s">
        <v>83</v>
      </c>
    </row>
    <row r="21" spans="2:11" x14ac:dyDescent="0.3">
      <c r="B21" s="72" t="s">
        <v>6</v>
      </c>
      <c r="C21" s="73"/>
      <c r="D21" s="74">
        <v>98</v>
      </c>
      <c r="E21" s="82"/>
      <c r="F21" s="75">
        <v>97.37</v>
      </c>
      <c r="G21" s="75">
        <v>99.29</v>
      </c>
      <c r="H21" s="75">
        <v>0</v>
      </c>
      <c r="I21" s="76">
        <f t="shared" ref="I21:I23" si="5">AVERAGE(C21:H21)/100</f>
        <v>0.73665000000000003</v>
      </c>
      <c r="K21" s="10" t="s">
        <v>97</v>
      </c>
    </row>
    <row r="22" spans="2:11" x14ac:dyDescent="0.3">
      <c r="B22" s="72" t="s">
        <v>7</v>
      </c>
      <c r="C22" s="73"/>
      <c r="D22" s="74">
        <v>100</v>
      </c>
      <c r="E22" s="82"/>
      <c r="F22" s="75">
        <v>99.46</v>
      </c>
      <c r="G22" s="75">
        <v>94.03</v>
      </c>
      <c r="H22" s="75">
        <v>3.23</v>
      </c>
      <c r="I22" s="76">
        <f t="shared" si="5"/>
        <v>0.74180000000000001</v>
      </c>
      <c r="K22" s="77" t="s">
        <v>93</v>
      </c>
    </row>
    <row r="23" spans="2:11" x14ac:dyDescent="0.3">
      <c r="B23" s="72" t="s">
        <v>8</v>
      </c>
      <c r="C23" s="73"/>
      <c r="D23" s="74">
        <v>99.73</v>
      </c>
      <c r="E23" s="82"/>
      <c r="F23" s="75">
        <v>99.35</v>
      </c>
      <c r="G23" s="75">
        <v>99.32</v>
      </c>
      <c r="H23" s="75">
        <v>0</v>
      </c>
      <c r="I23" s="76">
        <f t="shared" si="5"/>
        <v>0.746</v>
      </c>
      <c r="K23" s="10"/>
    </row>
    <row r="24" spans="2:11" x14ac:dyDescent="0.3">
      <c r="B24" s="78" t="s">
        <v>98</v>
      </c>
      <c r="C24" s="79" t="e">
        <f>AVERAGE(C21:C23)</f>
        <v>#DIV/0!</v>
      </c>
      <c r="D24" s="80">
        <f t="shared" si="4"/>
        <v>99.243333333333339</v>
      </c>
      <c r="E24" s="79" t="e">
        <f t="shared" ref="E24:H24" si="6">AVERAGE(E21:E23)</f>
        <v>#DIV/0!</v>
      </c>
      <c r="F24" s="79">
        <f t="shared" si="6"/>
        <v>98.726666666666645</v>
      </c>
      <c r="G24" s="79">
        <f t="shared" si="6"/>
        <v>97.546666666666667</v>
      </c>
      <c r="H24" s="79">
        <f t="shared" si="6"/>
        <v>1.0766666666666667</v>
      </c>
      <c r="I24" s="81">
        <f>AVERAGE(C21:H23)/100</f>
        <v>0.74148333333333327</v>
      </c>
      <c r="K24" s="65"/>
    </row>
    <row r="27" spans="2:11" s="70" customFormat="1" ht="27.75" customHeight="1" x14ac:dyDescent="0.3">
      <c r="B27" s="83" t="s">
        <v>99</v>
      </c>
      <c r="C27" s="84" t="s">
        <v>82</v>
      </c>
      <c r="D27" s="85" t="s">
        <v>17</v>
      </c>
      <c r="E27" s="86" t="s">
        <v>20</v>
      </c>
      <c r="F27" s="87" t="s">
        <v>9</v>
      </c>
      <c r="G27" s="87" t="s">
        <v>23</v>
      </c>
      <c r="H27" s="87" t="s">
        <v>25</v>
      </c>
      <c r="I27" s="88" t="s">
        <v>11</v>
      </c>
      <c r="K27" s="89" t="s">
        <v>83</v>
      </c>
    </row>
    <row r="28" spans="2:11" x14ac:dyDescent="0.3">
      <c r="B28" s="90" t="s">
        <v>100</v>
      </c>
      <c r="C28" s="91">
        <v>2208</v>
      </c>
      <c r="D28" s="92">
        <v>2208</v>
      </c>
      <c r="E28" s="93">
        <v>2208</v>
      </c>
      <c r="F28" s="93">
        <v>2208</v>
      </c>
      <c r="G28" s="93">
        <v>2208</v>
      </c>
      <c r="H28" s="93">
        <v>2208</v>
      </c>
      <c r="I28" s="94" t="s">
        <v>3</v>
      </c>
      <c r="K28" s="10" t="s">
        <v>101</v>
      </c>
    </row>
    <row r="29" spans="2:11" x14ac:dyDescent="0.3">
      <c r="B29" s="90" t="s">
        <v>102</v>
      </c>
      <c r="C29" s="95">
        <f>$C$5*C28</f>
        <v>50271744</v>
      </c>
      <c r="D29" s="95">
        <f>$D$5*D28</f>
        <v>59130240</v>
      </c>
      <c r="E29" s="96">
        <f>$E$5*E28</f>
        <v>18768000</v>
      </c>
      <c r="F29" s="96">
        <f>$F$5*F28</f>
        <v>100865856</v>
      </c>
      <c r="G29" s="96">
        <f>$G$5*G28</f>
        <v>122544000</v>
      </c>
      <c r="H29" s="96">
        <f>$H$5*H28</f>
        <v>7904640</v>
      </c>
      <c r="I29" s="95">
        <f>SUM(C29:F29)</f>
        <v>229035840</v>
      </c>
      <c r="K29" s="77" t="s">
        <v>103</v>
      </c>
    </row>
    <row r="30" spans="2:11" x14ac:dyDescent="0.3">
      <c r="B30" s="90"/>
      <c r="C30" s="91"/>
      <c r="D30" s="92"/>
      <c r="E30" s="93"/>
      <c r="F30" s="93"/>
      <c r="G30" s="93"/>
      <c r="H30" s="93"/>
      <c r="I30" s="91"/>
      <c r="K30" s="10" t="s">
        <v>104</v>
      </c>
    </row>
    <row r="31" spans="2:11" x14ac:dyDescent="0.3">
      <c r="B31" s="90" t="s">
        <v>6</v>
      </c>
      <c r="C31" s="97">
        <v>7787928</v>
      </c>
      <c r="D31" s="98">
        <v>9458714</v>
      </c>
      <c r="E31" s="99">
        <v>3592674</v>
      </c>
      <c r="F31" s="99">
        <v>5872741</v>
      </c>
      <c r="G31" s="99">
        <v>35841938</v>
      </c>
      <c r="H31" s="99"/>
      <c r="I31" s="100">
        <f t="shared" ref="I31:I33" si="7">SUM(C31:H31)</f>
        <v>62553995</v>
      </c>
      <c r="K31" s="10" t="s">
        <v>105</v>
      </c>
    </row>
    <row r="32" spans="2:11" x14ac:dyDescent="0.3">
      <c r="B32" s="90" t="s">
        <v>7</v>
      </c>
      <c r="C32" s="97">
        <v>8741007</v>
      </c>
      <c r="D32" s="98">
        <v>13054230</v>
      </c>
      <c r="E32" s="99">
        <v>5338290</v>
      </c>
      <c r="F32" s="99">
        <v>1971056</v>
      </c>
      <c r="G32" s="99">
        <v>31313433</v>
      </c>
      <c r="H32" s="99"/>
      <c r="I32" s="100">
        <f t="shared" si="7"/>
        <v>60418016</v>
      </c>
      <c r="K32" s="10" t="s">
        <v>106</v>
      </c>
    </row>
    <row r="33" spans="2:11" x14ac:dyDescent="0.3">
      <c r="B33" s="90" t="s">
        <v>8</v>
      </c>
      <c r="C33" s="97">
        <v>8273902</v>
      </c>
      <c r="D33" s="98">
        <v>12879038</v>
      </c>
      <c r="E33" s="99">
        <v>5739203</v>
      </c>
      <c r="F33" s="99">
        <v>2288726</v>
      </c>
      <c r="G33" s="99">
        <v>5647951</v>
      </c>
      <c r="H33" s="99"/>
      <c r="I33" s="100">
        <f t="shared" si="7"/>
        <v>34828820</v>
      </c>
      <c r="K33" s="10" t="s">
        <v>107</v>
      </c>
    </row>
    <row r="34" spans="2:11" x14ac:dyDescent="0.3">
      <c r="B34" s="90" t="s">
        <v>108</v>
      </c>
      <c r="C34" s="101">
        <f>SUM(C31:C33)</f>
        <v>24802837</v>
      </c>
      <c r="D34" s="101">
        <f>SUM(D31:D33)</f>
        <v>35391982</v>
      </c>
      <c r="E34" s="101">
        <f>SUM(E31:E33)</f>
        <v>14670167</v>
      </c>
      <c r="F34" s="101">
        <f>SUM(F31:F33)</f>
        <v>10132523</v>
      </c>
      <c r="G34" s="101">
        <f t="shared" ref="G34:H34" si="8">SUM(G31:G33)</f>
        <v>72803322</v>
      </c>
      <c r="H34" s="101">
        <f t="shared" si="8"/>
        <v>0</v>
      </c>
      <c r="I34" s="101">
        <f>SUM(I31:I33)</f>
        <v>157800831</v>
      </c>
      <c r="K34" s="10" t="s">
        <v>109</v>
      </c>
    </row>
    <row r="35" spans="2:11" x14ac:dyDescent="0.3">
      <c r="B35" s="102" t="s">
        <v>110</v>
      </c>
      <c r="C35" s="103">
        <f>C34/C29</f>
        <v>0.49337530442548405</v>
      </c>
      <c r="D35" s="103">
        <f>D34/D29</f>
        <v>0.59854284372936761</v>
      </c>
      <c r="E35" s="103">
        <f>E34/E29</f>
        <v>0.78165851449275359</v>
      </c>
      <c r="F35" s="103">
        <f>F34/F29</f>
        <v>0.1004554306265938</v>
      </c>
      <c r="G35" s="103">
        <f t="shared" ref="G35:H35" si="9">G34/G29</f>
        <v>0.59409944183313745</v>
      </c>
      <c r="H35" s="103">
        <f t="shared" si="9"/>
        <v>0</v>
      </c>
      <c r="I35" s="104">
        <f>I34/I29</f>
        <v>0.68897876856303364</v>
      </c>
      <c r="K35" s="65"/>
    </row>
    <row r="37" spans="2:11" s="70" customFormat="1" ht="27.75" customHeight="1" x14ac:dyDescent="0.3">
      <c r="B37" s="83" t="s">
        <v>111</v>
      </c>
      <c r="C37" s="84" t="s">
        <v>82</v>
      </c>
      <c r="D37" s="85" t="s">
        <v>17</v>
      </c>
      <c r="E37" s="86" t="s">
        <v>20</v>
      </c>
      <c r="F37" s="87" t="s">
        <v>9</v>
      </c>
      <c r="G37" s="87" t="s">
        <v>23</v>
      </c>
      <c r="H37" s="87" t="s">
        <v>25</v>
      </c>
      <c r="I37" s="88" t="s">
        <v>11</v>
      </c>
      <c r="K37" s="89" t="s">
        <v>83</v>
      </c>
    </row>
    <row r="38" spans="2:11" x14ac:dyDescent="0.3">
      <c r="B38" s="90" t="s">
        <v>100</v>
      </c>
      <c r="C38" s="91">
        <v>2208</v>
      </c>
      <c r="D38" s="92">
        <v>2208</v>
      </c>
      <c r="E38" s="93">
        <v>2208</v>
      </c>
      <c r="F38" s="93">
        <v>2208</v>
      </c>
      <c r="G38" s="93">
        <v>2208</v>
      </c>
      <c r="H38" s="93">
        <v>2208</v>
      </c>
      <c r="I38" s="94" t="s">
        <v>3</v>
      </c>
      <c r="K38" s="10" t="s">
        <v>112</v>
      </c>
    </row>
    <row r="39" spans="2:11" x14ac:dyDescent="0.3">
      <c r="B39" s="90" t="s">
        <v>102</v>
      </c>
      <c r="C39" s="95">
        <f>$C$5*C38</f>
        <v>50271744</v>
      </c>
      <c r="D39" s="95">
        <f>$D$5*D38</f>
        <v>59130240</v>
      </c>
      <c r="E39" s="96">
        <f>$E$5*E38</f>
        <v>18768000</v>
      </c>
      <c r="F39" s="96">
        <f>$F$5*F38</f>
        <v>100865856</v>
      </c>
      <c r="G39" s="96">
        <f>$G$5*G38</f>
        <v>122544000</v>
      </c>
      <c r="H39" s="96">
        <f>$H$5*H38</f>
        <v>7904640</v>
      </c>
      <c r="I39" s="95">
        <f>SUM(C39:H39)</f>
        <v>359484480</v>
      </c>
      <c r="K39" s="77" t="s">
        <v>113</v>
      </c>
    </row>
    <row r="40" spans="2:11" x14ac:dyDescent="0.3">
      <c r="B40" s="90"/>
      <c r="C40" s="91"/>
      <c r="D40" s="92"/>
      <c r="E40" s="93"/>
      <c r="F40" s="93"/>
      <c r="G40" s="93"/>
      <c r="H40" s="93"/>
      <c r="I40" s="91"/>
      <c r="K40" s="10" t="s">
        <v>104</v>
      </c>
    </row>
    <row r="41" spans="2:11" x14ac:dyDescent="0.3">
      <c r="B41" s="90" t="s">
        <v>6</v>
      </c>
      <c r="C41" s="97">
        <v>8982190</v>
      </c>
      <c r="D41" s="98">
        <v>11720769</v>
      </c>
      <c r="E41" s="99">
        <v>5122312</v>
      </c>
      <c r="F41" s="99">
        <v>6626573</v>
      </c>
      <c r="G41" s="99">
        <v>45573178</v>
      </c>
      <c r="H41" s="99"/>
      <c r="I41" s="100">
        <f t="shared" ref="I41:I43" si="10">SUM(C41:H41)</f>
        <v>78025022</v>
      </c>
      <c r="K41" s="10" t="s">
        <v>105</v>
      </c>
    </row>
    <row r="42" spans="2:11" x14ac:dyDescent="0.3">
      <c r="B42" s="90" t="s">
        <v>7</v>
      </c>
      <c r="C42" s="97">
        <v>10489280</v>
      </c>
      <c r="D42" s="98">
        <v>14068236</v>
      </c>
      <c r="E42" s="99">
        <v>6630541</v>
      </c>
      <c r="F42" s="99">
        <v>2231996</v>
      </c>
      <c r="G42" s="99">
        <v>37740582</v>
      </c>
      <c r="H42" s="99"/>
      <c r="I42" s="100">
        <f t="shared" si="10"/>
        <v>71160635</v>
      </c>
      <c r="K42" s="10" t="s">
        <v>106</v>
      </c>
    </row>
    <row r="43" spans="2:11" x14ac:dyDescent="0.3">
      <c r="B43" s="90" t="s">
        <v>8</v>
      </c>
      <c r="C43" s="97">
        <v>9858758</v>
      </c>
      <c r="D43" s="98">
        <v>15859822</v>
      </c>
      <c r="E43" s="99">
        <v>7103999</v>
      </c>
      <c r="F43" s="99">
        <v>2606409</v>
      </c>
      <c r="G43" s="99">
        <v>6643863</v>
      </c>
      <c r="H43" s="99"/>
      <c r="I43" s="100">
        <f t="shared" si="10"/>
        <v>42072851</v>
      </c>
      <c r="K43" s="10" t="s">
        <v>107</v>
      </c>
    </row>
    <row r="44" spans="2:11" x14ac:dyDescent="0.3">
      <c r="B44" s="90" t="s">
        <v>108</v>
      </c>
      <c r="C44" s="101">
        <f>SUM(C41:C43)</f>
        <v>29330228</v>
      </c>
      <c r="D44" s="101">
        <f>SUM(D41:D43)</f>
        <v>41648827</v>
      </c>
      <c r="E44" s="101">
        <f>SUM(E41:E43)</f>
        <v>18856852</v>
      </c>
      <c r="F44" s="101">
        <f>SUM(F41:F43)</f>
        <v>11464978</v>
      </c>
      <c r="G44" s="101">
        <f t="shared" ref="G44:H44" si="11">SUM(G41:G43)</f>
        <v>89957623</v>
      </c>
      <c r="H44" s="101">
        <f t="shared" si="11"/>
        <v>0</v>
      </c>
      <c r="I44" s="101">
        <f>SUM(I41:I43)</f>
        <v>191258508</v>
      </c>
      <c r="K44" s="10" t="s">
        <v>109</v>
      </c>
    </row>
    <row r="45" spans="2:11" x14ac:dyDescent="0.3">
      <c r="B45" s="102" t="s">
        <v>110</v>
      </c>
      <c r="C45" s="103">
        <f>C44/C39</f>
        <v>0.58343366802631713</v>
      </c>
      <c r="D45" s="103">
        <f>D44/D39</f>
        <v>0.70435748273641374</v>
      </c>
      <c r="E45" s="103">
        <f>E44/E39</f>
        <v>1.0047342284739984</v>
      </c>
      <c r="F45" s="103">
        <f>F44/F39</f>
        <v>0.11366559958604823</v>
      </c>
      <c r="G45" s="103">
        <f t="shared" ref="G45:H45" si="12">G44/G39</f>
        <v>0.73408427177177182</v>
      </c>
      <c r="H45" s="103">
        <f t="shared" si="12"/>
        <v>0</v>
      </c>
      <c r="I45" s="104">
        <f>I44/I39</f>
        <v>0.53203550818104861</v>
      </c>
      <c r="K45" s="65"/>
    </row>
    <row r="48" spans="2:11" s="70" customFormat="1" ht="27.75" customHeight="1" x14ac:dyDescent="0.3">
      <c r="B48" s="105" t="s">
        <v>114</v>
      </c>
      <c r="C48" s="106" t="s">
        <v>82</v>
      </c>
      <c r="D48" s="106" t="s">
        <v>17</v>
      </c>
      <c r="E48" s="107" t="s">
        <v>20</v>
      </c>
      <c r="F48" s="108" t="s">
        <v>9</v>
      </c>
      <c r="G48" s="108" t="s">
        <v>23</v>
      </c>
      <c r="H48" s="109" t="s">
        <v>25</v>
      </c>
      <c r="I48" s="107" t="s">
        <v>11</v>
      </c>
      <c r="K48" s="110" t="s">
        <v>83</v>
      </c>
    </row>
    <row r="49" spans="2:11" x14ac:dyDescent="0.3">
      <c r="B49" s="111" t="s">
        <v>115</v>
      </c>
      <c r="C49" s="82">
        <v>80</v>
      </c>
      <c r="D49" s="82">
        <v>0</v>
      </c>
      <c r="E49" s="73">
        <v>0</v>
      </c>
      <c r="F49" s="75">
        <v>740</v>
      </c>
      <c r="G49" s="75">
        <v>690</v>
      </c>
      <c r="H49" s="74">
        <v>0</v>
      </c>
      <c r="I49" s="112">
        <f t="shared" ref="I49:I87" si="13">SUM(C49:H49)</f>
        <v>1510</v>
      </c>
      <c r="K49" s="10" t="s">
        <v>116</v>
      </c>
    </row>
    <row r="50" spans="2:11" x14ac:dyDescent="0.3">
      <c r="B50" s="111" t="s">
        <v>117</v>
      </c>
      <c r="C50" s="82">
        <v>0</v>
      </c>
      <c r="D50" s="82">
        <v>384</v>
      </c>
      <c r="E50" s="73">
        <v>0</v>
      </c>
      <c r="F50" s="75">
        <v>0</v>
      </c>
      <c r="G50" s="75">
        <v>0</v>
      </c>
      <c r="H50" s="74">
        <v>0</v>
      </c>
      <c r="I50" s="112">
        <f t="shared" si="13"/>
        <v>384</v>
      </c>
      <c r="K50" s="10" t="s">
        <v>118</v>
      </c>
    </row>
    <row r="51" spans="2:11" x14ac:dyDescent="0.3">
      <c r="B51" s="111" t="s">
        <v>119</v>
      </c>
      <c r="C51" s="82">
        <v>0</v>
      </c>
      <c r="D51" s="82">
        <v>0</v>
      </c>
      <c r="E51" s="73">
        <v>0</v>
      </c>
      <c r="F51" s="75">
        <v>0</v>
      </c>
      <c r="G51" s="75">
        <v>520</v>
      </c>
      <c r="H51" s="74">
        <v>0</v>
      </c>
      <c r="I51" s="112">
        <f t="shared" si="13"/>
        <v>520</v>
      </c>
      <c r="K51" s="10"/>
    </row>
    <row r="52" spans="2:11" x14ac:dyDescent="0.3">
      <c r="B52" s="113" t="s">
        <v>120</v>
      </c>
      <c r="C52" s="114">
        <v>1637</v>
      </c>
      <c r="D52" s="114">
        <v>0</v>
      </c>
      <c r="E52" s="115">
        <v>0</v>
      </c>
      <c r="F52" s="75">
        <v>0</v>
      </c>
      <c r="G52" s="75">
        <v>0</v>
      </c>
      <c r="H52" s="74">
        <v>0</v>
      </c>
      <c r="I52" s="112">
        <f t="shared" si="13"/>
        <v>1637</v>
      </c>
      <c r="K52" s="10"/>
    </row>
    <row r="53" spans="2:11" x14ac:dyDescent="0.3">
      <c r="B53" s="113" t="s">
        <v>121</v>
      </c>
      <c r="C53" s="114">
        <v>0</v>
      </c>
      <c r="D53" s="114">
        <v>0</v>
      </c>
      <c r="E53" s="115">
        <v>0</v>
      </c>
      <c r="F53" s="116">
        <v>0</v>
      </c>
      <c r="G53" s="116">
        <v>0</v>
      </c>
      <c r="H53" s="117">
        <v>0</v>
      </c>
      <c r="I53" s="118">
        <f t="shared" si="13"/>
        <v>0</v>
      </c>
      <c r="K53" s="65"/>
    </row>
    <row r="54" spans="2:11" x14ac:dyDescent="0.3">
      <c r="B54" s="1"/>
    </row>
    <row r="55" spans="2:11" s="70" customFormat="1" ht="27.75" customHeight="1" x14ac:dyDescent="0.3">
      <c r="B55" s="105" t="s">
        <v>122</v>
      </c>
      <c r="C55" s="106" t="s">
        <v>82</v>
      </c>
      <c r="D55" s="106" t="s">
        <v>17</v>
      </c>
      <c r="E55" s="106" t="s">
        <v>20</v>
      </c>
      <c r="F55" s="107" t="s">
        <v>9</v>
      </c>
      <c r="G55" s="108" t="s">
        <v>23</v>
      </c>
      <c r="H55" s="108" t="s">
        <v>25</v>
      </c>
      <c r="I55" s="108" t="s">
        <v>11</v>
      </c>
      <c r="K55" s="110" t="s">
        <v>83</v>
      </c>
    </row>
    <row r="56" spans="2:11" x14ac:dyDescent="0.3">
      <c r="B56" s="111" t="s">
        <v>115</v>
      </c>
      <c r="C56" s="82">
        <v>80</v>
      </c>
      <c r="D56" s="82">
        <v>0</v>
      </c>
      <c r="E56" s="82">
        <v>0</v>
      </c>
      <c r="F56" s="73">
        <v>630</v>
      </c>
      <c r="G56" s="75">
        <v>599</v>
      </c>
      <c r="H56" s="74">
        <v>0</v>
      </c>
      <c r="I56" s="112">
        <f t="shared" si="13"/>
        <v>1309</v>
      </c>
      <c r="K56" s="10" t="s">
        <v>123</v>
      </c>
    </row>
    <row r="57" spans="2:11" x14ac:dyDescent="0.3">
      <c r="B57" s="111" t="s">
        <v>117</v>
      </c>
      <c r="C57" s="82">
        <v>0</v>
      </c>
      <c r="D57" s="82">
        <v>325</v>
      </c>
      <c r="E57" s="82">
        <v>0</v>
      </c>
      <c r="F57" s="73">
        <v>0</v>
      </c>
      <c r="G57" s="75">
        <v>0</v>
      </c>
      <c r="H57" s="74">
        <v>0</v>
      </c>
      <c r="I57" s="112">
        <f t="shared" si="13"/>
        <v>325</v>
      </c>
      <c r="K57" s="10" t="s">
        <v>124</v>
      </c>
    </row>
    <row r="58" spans="2:11" x14ac:dyDescent="0.3">
      <c r="B58" s="111" t="s">
        <v>119</v>
      </c>
      <c r="C58" s="82">
        <v>0</v>
      </c>
      <c r="D58" s="82">
        <v>0</v>
      </c>
      <c r="E58" s="82">
        <v>0</v>
      </c>
      <c r="F58" s="73">
        <v>0</v>
      </c>
      <c r="G58" s="75">
        <v>380</v>
      </c>
      <c r="H58" s="74">
        <v>0</v>
      </c>
      <c r="I58" s="112">
        <f t="shared" si="13"/>
        <v>380</v>
      </c>
      <c r="K58" s="10" t="s">
        <v>125</v>
      </c>
    </row>
    <row r="59" spans="2:11" x14ac:dyDescent="0.3">
      <c r="B59" s="113" t="s">
        <v>120</v>
      </c>
      <c r="C59" s="114">
        <v>566.5</v>
      </c>
      <c r="D59" s="114">
        <v>0</v>
      </c>
      <c r="E59" s="114">
        <v>0</v>
      </c>
      <c r="F59" s="73">
        <v>0</v>
      </c>
      <c r="G59" s="75">
        <v>0</v>
      </c>
      <c r="H59" s="74">
        <v>0</v>
      </c>
      <c r="I59" s="112">
        <f t="shared" si="13"/>
        <v>566.5</v>
      </c>
      <c r="K59" s="10"/>
    </row>
    <row r="60" spans="2:11" x14ac:dyDescent="0.3">
      <c r="B60" s="113" t="s">
        <v>121</v>
      </c>
      <c r="C60" s="114">
        <v>0</v>
      </c>
      <c r="D60" s="114">
        <v>0</v>
      </c>
      <c r="E60" s="114">
        <v>0</v>
      </c>
      <c r="F60" s="119">
        <v>0</v>
      </c>
      <c r="G60" s="116">
        <v>0</v>
      </c>
      <c r="H60" s="117">
        <v>0</v>
      </c>
      <c r="I60" s="118">
        <f t="shared" si="13"/>
        <v>0</v>
      </c>
      <c r="K60" s="65"/>
    </row>
    <row r="61" spans="2:11" x14ac:dyDescent="0.3">
      <c r="B61" s="1"/>
    </row>
    <row r="63" spans="2:11" s="70" customFormat="1" ht="27.75" customHeight="1" x14ac:dyDescent="0.3">
      <c r="B63" s="105" t="s">
        <v>126</v>
      </c>
      <c r="C63" s="106" t="s">
        <v>82</v>
      </c>
      <c r="D63" s="106" t="s">
        <v>17</v>
      </c>
      <c r="E63" s="106" t="s">
        <v>20</v>
      </c>
      <c r="F63" s="106" t="s">
        <v>9</v>
      </c>
      <c r="G63" s="106" t="s">
        <v>23</v>
      </c>
      <c r="H63" s="106" t="s">
        <v>25</v>
      </c>
      <c r="I63" s="107" t="s">
        <v>11</v>
      </c>
      <c r="K63" s="110" t="s">
        <v>83</v>
      </c>
    </row>
    <row r="64" spans="2:11" x14ac:dyDescent="0.3">
      <c r="B64" s="9"/>
      <c r="C64" s="82">
        <v>0</v>
      </c>
      <c r="D64" s="82">
        <v>0</v>
      </c>
      <c r="E64" s="82">
        <v>0</v>
      </c>
      <c r="F64" s="82">
        <v>0</v>
      </c>
      <c r="G64" s="82">
        <v>0</v>
      </c>
      <c r="H64" s="82">
        <v>0</v>
      </c>
      <c r="I64" s="120">
        <f t="shared" si="13"/>
        <v>0</v>
      </c>
      <c r="K64" s="10" t="s">
        <v>127</v>
      </c>
    </row>
    <row r="65" spans="2:11" x14ac:dyDescent="0.3">
      <c r="B65" s="9"/>
      <c r="C65" s="82">
        <v>0</v>
      </c>
      <c r="D65" s="82">
        <v>0</v>
      </c>
      <c r="E65" s="82">
        <v>0</v>
      </c>
      <c r="F65" s="82">
        <v>0</v>
      </c>
      <c r="G65" s="82">
        <v>0</v>
      </c>
      <c r="H65" s="82">
        <v>0</v>
      </c>
      <c r="I65" s="120">
        <f t="shared" si="13"/>
        <v>0</v>
      </c>
      <c r="K65" s="77" t="s">
        <v>128</v>
      </c>
    </row>
    <row r="66" spans="2:11" x14ac:dyDescent="0.3">
      <c r="B66" s="9"/>
      <c r="C66" s="82">
        <v>0</v>
      </c>
      <c r="D66" s="82">
        <v>0</v>
      </c>
      <c r="E66" s="82">
        <v>0</v>
      </c>
      <c r="F66" s="82">
        <v>0</v>
      </c>
      <c r="G66" s="82">
        <v>0</v>
      </c>
      <c r="H66" s="82">
        <v>0</v>
      </c>
      <c r="I66" s="120">
        <f t="shared" si="13"/>
        <v>0</v>
      </c>
      <c r="K66" s="121" t="s">
        <v>129</v>
      </c>
    </row>
    <row r="67" spans="2:11" x14ac:dyDescent="0.3">
      <c r="B67" s="9"/>
      <c r="C67" s="82">
        <v>0</v>
      </c>
      <c r="D67" s="82">
        <v>0</v>
      </c>
      <c r="E67" s="82">
        <v>0</v>
      </c>
      <c r="F67" s="82">
        <v>0</v>
      </c>
      <c r="G67" s="82">
        <v>0</v>
      </c>
      <c r="H67" s="82">
        <v>0</v>
      </c>
      <c r="I67" s="120">
        <f t="shared" si="13"/>
        <v>0</v>
      </c>
      <c r="K67" s="10" t="s">
        <v>130</v>
      </c>
    </row>
    <row r="68" spans="2:11" x14ac:dyDescent="0.3">
      <c r="B68" s="9"/>
      <c r="C68" s="82">
        <v>0</v>
      </c>
      <c r="D68" s="82">
        <v>0</v>
      </c>
      <c r="E68" s="82">
        <v>0</v>
      </c>
      <c r="F68" s="82">
        <v>0</v>
      </c>
      <c r="G68" s="82">
        <v>0</v>
      </c>
      <c r="H68" s="82">
        <v>0</v>
      </c>
      <c r="I68" s="120">
        <f t="shared" si="13"/>
        <v>0</v>
      </c>
      <c r="K68" s="10"/>
    </row>
    <row r="69" spans="2:11" x14ac:dyDescent="0.3">
      <c r="B69" s="9"/>
      <c r="C69" s="82">
        <v>0</v>
      </c>
      <c r="D69" s="82">
        <v>0</v>
      </c>
      <c r="E69" s="82">
        <v>0</v>
      </c>
      <c r="F69" s="82">
        <v>0</v>
      </c>
      <c r="G69" s="82">
        <v>0</v>
      </c>
      <c r="H69" s="82">
        <v>0</v>
      </c>
      <c r="I69" s="120">
        <f t="shared" si="13"/>
        <v>0</v>
      </c>
      <c r="K69" s="10"/>
    </row>
    <row r="70" spans="2:11" x14ac:dyDescent="0.3">
      <c r="B70" s="9"/>
      <c r="C70" s="82">
        <v>0</v>
      </c>
      <c r="D70" s="82">
        <v>0</v>
      </c>
      <c r="E70" s="82">
        <v>0</v>
      </c>
      <c r="F70" s="82">
        <v>0</v>
      </c>
      <c r="G70" s="82">
        <v>0</v>
      </c>
      <c r="H70" s="82">
        <v>0</v>
      </c>
      <c r="I70" s="120">
        <f t="shared" si="13"/>
        <v>0</v>
      </c>
      <c r="K70" s="10"/>
    </row>
    <row r="71" spans="2:11" x14ac:dyDescent="0.3">
      <c r="B71" s="9"/>
      <c r="C71" s="82">
        <v>0</v>
      </c>
      <c r="D71" s="82">
        <v>0</v>
      </c>
      <c r="E71" s="82">
        <v>0</v>
      </c>
      <c r="F71" s="82">
        <v>0</v>
      </c>
      <c r="G71" s="82">
        <v>0</v>
      </c>
      <c r="H71" s="82">
        <v>0</v>
      </c>
      <c r="I71" s="120">
        <f t="shared" si="13"/>
        <v>0</v>
      </c>
      <c r="K71" s="10"/>
    </row>
    <row r="72" spans="2:11" x14ac:dyDescent="0.3">
      <c r="B72" s="9"/>
      <c r="C72" s="82">
        <v>0</v>
      </c>
      <c r="D72" s="82">
        <v>0</v>
      </c>
      <c r="E72" s="82">
        <v>0</v>
      </c>
      <c r="F72" s="82">
        <v>0</v>
      </c>
      <c r="G72" s="82">
        <v>0</v>
      </c>
      <c r="H72" s="82">
        <v>0</v>
      </c>
      <c r="I72" s="120">
        <f t="shared" si="13"/>
        <v>0</v>
      </c>
      <c r="K72" s="10"/>
    </row>
    <row r="73" spans="2:11" x14ac:dyDescent="0.3">
      <c r="B73" s="9"/>
      <c r="C73" s="82">
        <v>0</v>
      </c>
      <c r="D73" s="82">
        <v>0</v>
      </c>
      <c r="E73" s="82">
        <v>0</v>
      </c>
      <c r="F73" s="82">
        <v>0</v>
      </c>
      <c r="G73" s="82">
        <v>0</v>
      </c>
      <c r="H73" s="82">
        <v>0</v>
      </c>
      <c r="I73" s="120">
        <f t="shared" si="13"/>
        <v>0</v>
      </c>
      <c r="K73" s="10"/>
    </row>
    <row r="74" spans="2:11" x14ac:dyDescent="0.3">
      <c r="B74" s="9"/>
      <c r="C74" s="82">
        <v>0</v>
      </c>
      <c r="D74" s="82">
        <v>0</v>
      </c>
      <c r="E74" s="82">
        <v>0</v>
      </c>
      <c r="F74" s="82">
        <v>0</v>
      </c>
      <c r="G74" s="82">
        <v>0</v>
      </c>
      <c r="H74" s="82">
        <v>0</v>
      </c>
      <c r="I74" s="120">
        <f t="shared" si="13"/>
        <v>0</v>
      </c>
      <c r="K74" s="10"/>
    </row>
    <row r="75" spans="2:11" x14ac:dyDescent="0.3">
      <c r="B75" s="9"/>
      <c r="C75" s="82">
        <v>0</v>
      </c>
      <c r="D75" s="82">
        <v>0</v>
      </c>
      <c r="E75" s="82">
        <v>0</v>
      </c>
      <c r="F75" s="82">
        <v>0</v>
      </c>
      <c r="G75" s="82">
        <v>0</v>
      </c>
      <c r="H75" s="82">
        <v>0</v>
      </c>
      <c r="I75" s="120">
        <f t="shared" si="13"/>
        <v>0</v>
      </c>
      <c r="K75" s="10"/>
    </row>
    <row r="76" spans="2:11" x14ac:dyDescent="0.3">
      <c r="B76" s="9"/>
      <c r="C76" s="82">
        <v>0</v>
      </c>
      <c r="D76" s="82">
        <v>0</v>
      </c>
      <c r="E76" s="82">
        <v>0</v>
      </c>
      <c r="F76" s="82">
        <v>0</v>
      </c>
      <c r="G76" s="82">
        <v>0</v>
      </c>
      <c r="H76" s="82">
        <v>0</v>
      </c>
      <c r="I76" s="120">
        <f t="shared" si="13"/>
        <v>0</v>
      </c>
      <c r="K76" s="10"/>
    </row>
    <row r="77" spans="2:11" x14ac:dyDescent="0.3">
      <c r="B77" s="9"/>
      <c r="C77" s="82">
        <v>0</v>
      </c>
      <c r="D77" s="82">
        <v>0</v>
      </c>
      <c r="E77" s="82">
        <v>0</v>
      </c>
      <c r="F77" s="82">
        <v>0</v>
      </c>
      <c r="G77" s="82">
        <v>0</v>
      </c>
      <c r="H77" s="82">
        <v>0</v>
      </c>
      <c r="I77" s="120">
        <f t="shared" si="13"/>
        <v>0</v>
      </c>
      <c r="K77" s="10"/>
    </row>
    <row r="78" spans="2:11" x14ac:dyDescent="0.3">
      <c r="B78" s="9"/>
      <c r="C78" s="82">
        <v>0</v>
      </c>
      <c r="D78" s="82">
        <v>0</v>
      </c>
      <c r="E78" s="82">
        <v>0</v>
      </c>
      <c r="F78" s="82">
        <v>0</v>
      </c>
      <c r="G78" s="82">
        <v>0</v>
      </c>
      <c r="H78" s="82">
        <v>0</v>
      </c>
      <c r="I78" s="120">
        <f t="shared" si="13"/>
        <v>0</v>
      </c>
      <c r="K78" s="10"/>
    </row>
    <row r="79" spans="2:11" x14ac:dyDescent="0.3">
      <c r="B79" s="9"/>
      <c r="C79" s="82">
        <v>0</v>
      </c>
      <c r="D79" s="82">
        <v>0</v>
      </c>
      <c r="E79" s="82">
        <v>0</v>
      </c>
      <c r="F79" s="82">
        <v>0</v>
      </c>
      <c r="G79" s="82">
        <v>0</v>
      </c>
      <c r="H79" s="82">
        <v>0</v>
      </c>
      <c r="I79" s="120">
        <f t="shared" si="13"/>
        <v>0</v>
      </c>
      <c r="K79" s="10"/>
    </row>
    <row r="80" spans="2:11" x14ac:dyDescent="0.3">
      <c r="B80" s="9"/>
      <c r="C80" s="82">
        <v>0</v>
      </c>
      <c r="D80" s="82">
        <v>0</v>
      </c>
      <c r="E80" s="82">
        <v>0</v>
      </c>
      <c r="F80" s="82">
        <v>0</v>
      </c>
      <c r="G80" s="82">
        <v>0</v>
      </c>
      <c r="H80" s="82">
        <v>0</v>
      </c>
      <c r="I80" s="120">
        <f t="shared" si="13"/>
        <v>0</v>
      </c>
      <c r="K80" s="10"/>
    </row>
    <row r="81" spans="2:11" x14ac:dyDescent="0.3">
      <c r="B81" s="9"/>
      <c r="C81" s="82">
        <v>0</v>
      </c>
      <c r="D81" s="82">
        <v>0</v>
      </c>
      <c r="E81" s="82">
        <v>0</v>
      </c>
      <c r="F81" s="82">
        <v>0</v>
      </c>
      <c r="G81" s="82">
        <v>0</v>
      </c>
      <c r="H81" s="82">
        <v>0</v>
      </c>
      <c r="I81" s="120">
        <f t="shared" si="13"/>
        <v>0</v>
      </c>
      <c r="K81" s="10"/>
    </row>
    <row r="82" spans="2:11" x14ac:dyDescent="0.3">
      <c r="B82" s="9"/>
      <c r="C82" s="82">
        <v>0</v>
      </c>
      <c r="D82" s="82">
        <v>0</v>
      </c>
      <c r="E82" s="82">
        <v>0</v>
      </c>
      <c r="F82" s="82">
        <v>0</v>
      </c>
      <c r="G82" s="82">
        <v>0</v>
      </c>
      <c r="H82" s="82">
        <v>0</v>
      </c>
      <c r="I82" s="120">
        <f t="shared" si="13"/>
        <v>0</v>
      </c>
      <c r="K82" s="10"/>
    </row>
    <row r="83" spans="2:11" x14ac:dyDescent="0.3">
      <c r="B83" s="9"/>
      <c r="C83" s="82">
        <v>0</v>
      </c>
      <c r="D83" s="82">
        <v>0</v>
      </c>
      <c r="E83" s="82">
        <v>0</v>
      </c>
      <c r="F83" s="82">
        <v>0</v>
      </c>
      <c r="G83" s="82">
        <v>0</v>
      </c>
      <c r="H83" s="82">
        <v>0</v>
      </c>
      <c r="I83" s="120">
        <f t="shared" si="13"/>
        <v>0</v>
      </c>
      <c r="K83" s="10"/>
    </row>
    <row r="84" spans="2:11" x14ac:dyDescent="0.3">
      <c r="B84" s="9"/>
      <c r="C84" s="82">
        <v>0</v>
      </c>
      <c r="D84" s="82">
        <v>0</v>
      </c>
      <c r="E84" s="82">
        <v>0</v>
      </c>
      <c r="F84" s="82">
        <v>0</v>
      </c>
      <c r="G84" s="82">
        <v>0</v>
      </c>
      <c r="H84" s="82">
        <v>0</v>
      </c>
      <c r="I84" s="120">
        <f t="shared" si="13"/>
        <v>0</v>
      </c>
      <c r="K84" s="10"/>
    </row>
    <row r="85" spans="2:11" x14ac:dyDescent="0.3">
      <c r="B85" s="9"/>
      <c r="C85" s="82">
        <v>0</v>
      </c>
      <c r="D85" s="82">
        <v>0</v>
      </c>
      <c r="E85" s="82">
        <v>0</v>
      </c>
      <c r="F85" s="82">
        <v>0</v>
      </c>
      <c r="G85" s="82">
        <v>0</v>
      </c>
      <c r="H85" s="82">
        <v>0</v>
      </c>
      <c r="I85" s="120">
        <f t="shared" si="13"/>
        <v>0</v>
      </c>
      <c r="K85" s="10"/>
    </row>
    <row r="86" spans="2:11" x14ac:dyDescent="0.3">
      <c r="B86" s="9"/>
      <c r="C86" s="82">
        <v>0</v>
      </c>
      <c r="D86" s="82">
        <v>0</v>
      </c>
      <c r="E86" s="82">
        <v>0</v>
      </c>
      <c r="F86" s="82">
        <v>0</v>
      </c>
      <c r="G86" s="82">
        <v>0</v>
      </c>
      <c r="H86" s="82">
        <v>0</v>
      </c>
      <c r="I86" s="120">
        <f t="shared" si="13"/>
        <v>0</v>
      </c>
      <c r="K86" s="10"/>
    </row>
    <row r="87" spans="2:11" x14ac:dyDescent="0.3">
      <c r="B87" s="11"/>
      <c r="C87" s="114">
        <v>0</v>
      </c>
      <c r="D87" s="114">
        <v>0</v>
      </c>
      <c r="E87" s="114">
        <v>0</v>
      </c>
      <c r="F87" s="114">
        <v>0</v>
      </c>
      <c r="G87" s="114">
        <v>0</v>
      </c>
      <c r="H87" s="114">
        <v>0</v>
      </c>
      <c r="I87" s="122">
        <f t="shared" si="13"/>
        <v>0</v>
      </c>
      <c r="K87" s="65"/>
    </row>
  </sheetData>
  <mergeCells count="1">
    <mergeCell ref="B1:C1"/>
  </mergeCells>
  <hyperlinks>
    <hyperlink ref="K16" r:id="rId1" xr:uid="{00000000-0004-0000-0200-000000000000}"/>
    <hyperlink ref="K22" r:id="rId2" xr:uid="{00000000-0004-0000-0200-000001000000}"/>
    <hyperlink ref="K29" r:id="rId3" xr:uid="{00000000-0004-0000-0200-000002000000}"/>
    <hyperlink ref="K39" r:id="rId4" xr:uid="{00000000-0004-0000-0200-000003000000}"/>
    <hyperlink ref="K65" r:id="rId5" xr:uid="{00000000-0004-0000-0200-000004000000}"/>
  </hyperlinks>
  <pageMargins left="0.7" right="0.7" top="0.75" bottom="0.75" header="0.3" footer="0.3"/>
  <pageSetup paperSize="9" orientation="portrait"/>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28"/>
  <sheetViews>
    <sheetView workbookViewId="0">
      <selection activeCell="A28" sqref="A28"/>
    </sheetView>
  </sheetViews>
  <sheetFormatPr defaultRowHeight="14.4" x14ac:dyDescent="0.3"/>
  <cols>
    <col min="2" max="2" width="11.44140625" bestFit="1" customWidth="1"/>
    <col min="8" max="8" width="13.88671875" bestFit="1" customWidth="1"/>
  </cols>
  <sheetData>
    <row r="2" spans="2:15" x14ac:dyDescent="0.3">
      <c r="B2" s="124" t="s">
        <v>131</v>
      </c>
      <c r="C2" s="125"/>
      <c r="D2" s="125"/>
      <c r="E2" s="125"/>
      <c r="F2" s="125"/>
      <c r="G2" s="125"/>
      <c r="H2" s="125"/>
      <c r="I2" s="125"/>
      <c r="J2" s="125"/>
      <c r="K2" s="125"/>
      <c r="L2" s="125"/>
      <c r="M2" s="125"/>
      <c r="N2" s="125"/>
      <c r="O2" s="126"/>
    </row>
    <row r="3" spans="2:15" x14ac:dyDescent="0.3">
      <c r="B3" s="7" t="s">
        <v>132</v>
      </c>
      <c r="C3" s="170" t="s">
        <v>133</v>
      </c>
      <c r="D3" s="170"/>
      <c r="E3" s="170"/>
      <c r="F3" s="170"/>
      <c r="G3" s="170"/>
      <c r="H3" s="170"/>
      <c r="I3" s="169" t="s">
        <v>83</v>
      </c>
      <c r="J3" s="170"/>
      <c r="K3" s="170"/>
      <c r="L3" s="170"/>
      <c r="M3" s="170"/>
      <c r="N3" s="170"/>
      <c r="O3" s="178"/>
    </row>
    <row r="4" spans="2:15" ht="45" customHeight="1" x14ac:dyDescent="0.3">
      <c r="B4" s="13"/>
      <c r="C4" s="157"/>
      <c r="D4" s="158"/>
      <c r="E4" s="158"/>
      <c r="F4" s="158"/>
      <c r="G4" s="158"/>
      <c r="H4" s="159"/>
      <c r="I4" s="157"/>
      <c r="J4" s="158"/>
      <c r="K4" s="158"/>
      <c r="L4" s="158"/>
      <c r="M4" s="158"/>
      <c r="N4" s="158"/>
      <c r="O4" s="159"/>
    </row>
    <row r="6" spans="2:15" x14ac:dyDescent="0.3">
      <c r="B6" s="12" t="s">
        <v>132</v>
      </c>
      <c r="C6" s="130" t="s">
        <v>134</v>
      </c>
      <c r="D6" s="130"/>
      <c r="E6" s="130"/>
      <c r="F6" s="130"/>
      <c r="G6" s="130"/>
      <c r="H6" s="130"/>
      <c r="I6" s="131" t="s">
        <v>83</v>
      </c>
      <c r="J6" s="130"/>
      <c r="K6" s="130"/>
      <c r="L6" s="130"/>
      <c r="M6" s="130"/>
      <c r="N6" s="130"/>
      <c r="O6" s="132"/>
    </row>
    <row r="7" spans="2:15" ht="45" customHeight="1" x14ac:dyDescent="0.3">
      <c r="B7" s="13"/>
      <c r="C7" s="157"/>
      <c r="D7" s="158"/>
      <c r="E7" s="158"/>
      <c r="F7" s="158"/>
      <c r="G7" s="158"/>
      <c r="H7" s="159"/>
      <c r="I7" s="157"/>
      <c r="J7" s="158"/>
      <c r="K7" s="158"/>
      <c r="L7" s="158"/>
      <c r="M7" s="158"/>
      <c r="N7" s="158"/>
      <c r="O7" s="159"/>
    </row>
    <row r="9" spans="2:15" x14ac:dyDescent="0.3">
      <c r="B9" s="15" t="s">
        <v>132</v>
      </c>
      <c r="C9" s="142" t="s">
        <v>135</v>
      </c>
      <c r="D9" s="142"/>
      <c r="E9" s="142"/>
      <c r="F9" s="142"/>
      <c r="G9" s="142"/>
      <c r="H9" s="142"/>
      <c r="I9" s="143" t="s">
        <v>83</v>
      </c>
      <c r="J9" s="142"/>
      <c r="K9" s="142"/>
      <c r="L9" s="142"/>
      <c r="M9" s="142"/>
      <c r="N9" s="142"/>
      <c r="O9" s="144"/>
    </row>
    <row r="10" spans="2:15" ht="45" customHeight="1" x14ac:dyDescent="0.3">
      <c r="B10" s="13"/>
      <c r="C10" s="157"/>
      <c r="D10" s="158"/>
      <c r="E10" s="158"/>
      <c r="F10" s="158"/>
      <c r="G10" s="158"/>
      <c r="H10" s="159"/>
      <c r="I10" s="157"/>
      <c r="J10" s="158"/>
      <c r="K10" s="158"/>
      <c r="L10" s="158"/>
      <c r="M10" s="158"/>
      <c r="N10" s="158"/>
      <c r="O10" s="159"/>
    </row>
    <row r="12" spans="2:15" x14ac:dyDescent="0.3">
      <c r="B12" s="19" t="s">
        <v>132</v>
      </c>
      <c r="C12" s="163" t="s">
        <v>136</v>
      </c>
      <c r="D12" s="163"/>
      <c r="E12" s="163"/>
      <c r="F12" s="163"/>
      <c r="G12" s="163"/>
      <c r="H12" s="163"/>
      <c r="I12" s="164" t="s">
        <v>83</v>
      </c>
      <c r="J12" s="163"/>
      <c r="K12" s="163"/>
      <c r="L12" s="163"/>
      <c r="M12" s="163"/>
      <c r="N12" s="163"/>
      <c r="O12" s="165"/>
    </row>
    <row r="13" spans="2:15" ht="45" customHeight="1" x14ac:dyDescent="0.3">
      <c r="B13" s="13"/>
      <c r="C13" s="157"/>
      <c r="D13" s="158"/>
      <c r="E13" s="158"/>
      <c r="F13" s="158"/>
      <c r="G13" s="158"/>
      <c r="H13" s="159"/>
      <c r="I13" s="157"/>
      <c r="J13" s="158"/>
      <c r="K13" s="158"/>
      <c r="L13" s="158"/>
      <c r="M13" s="158"/>
      <c r="N13" s="158"/>
      <c r="O13" s="159"/>
    </row>
    <row r="15" spans="2:15" x14ac:dyDescent="0.3">
      <c r="B15" s="16" t="s">
        <v>132</v>
      </c>
      <c r="C15" s="148" t="s">
        <v>137</v>
      </c>
      <c r="D15" s="148"/>
      <c r="E15" s="148"/>
      <c r="F15" s="148"/>
      <c r="G15" s="148"/>
      <c r="H15" s="148"/>
      <c r="I15" s="149" t="s">
        <v>83</v>
      </c>
      <c r="J15" s="148"/>
      <c r="K15" s="148"/>
      <c r="L15" s="148"/>
      <c r="M15" s="148"/>
      <c r="N15" s="148"/>
      <c r="O15" s="150"/>
    </row>
    <row r="16" spans="2:15" ht="45" customHeight="1" x14ac:dyDescent="0.3">
      <c r="B16" s="13"/>
      <c r="C16" s="157"/>
      <c r="D16" s="158"/>
      <c r="E16" s="158"/>
      <c r="F16" s="158"/>
      <c r="G16" s="158"/>
      <c r="H16" s="159"/>
      <c r="I16" s="157"/>
      <c r="J16" s="158"/>
      <c r="K16" s="158"/>
      <c r="L16" s="158"/>
      <c r="M16" s="158"/>
      <c r="N16" s="158"/>
      <c r="O16" s="159"/>
    </row>
    <row r="18" spans="2:15" x14ac:dyDescent="0.3">
      <c r="B18" s="7" t="s">
        <v>132</v>
      </c>
      <c r="C18" s="170" t="s">
        <v>138</v>
      </c>
      <c r="D18" s="170"/>
      <c r="E18" s="170"/>
      <c r="F18" s="170"/>
      <c r="G18" s="170"/>
      <c r="H18" s="170"/>
      <c r="I18" s="169" t="s">
        <v>83</v>
      </c>
      <c r="J18" s="170"/>
      <c r="K18" s="170"/>
      <c r="L18" s="170"/>
      <c r="M18" s="170"/>
      <c r="N18" s="170"/>
      <c r="O18" s="178"/>
    </row>
    <row r="19" spans="2:15" ht="45" customHeight="1" x14ac:dyDescent="0.3">
      <c r="B19" s="13"/>
      <c r="C19" s="157"/>
      <c r="D19" s="158"/>
      <c r="E19" s="158"/>
      <c r="F19" s="158"/>
      <c r="G19" s="158"/>
      <c r="H19" s="159"/>
      <c r="I19" s="157"/>
      <c r="J19" s="158"/>
      <c r="K19" s="158"/>
      <c r="L19" s="158"/>
      <c r="M19" s="158"/>
      <c r="N19" s="158"/>
      <c r="O19" s="159"/>
    </row>
    <row r="21" spans="2:15" x14ac:dyDescent="0.3">
      <c r="B21" s="12" t="s">
        <v>132</v>
      </c>
      <c r="C21" s="130" t="s">
        <v>139</v>
      </c>
      <c r="D21" s="130"/>
      <c r="E21" s="130"/>
      <c r="F21" s="130"/>
      <c r="G21" s="130"/>
      <c r="H21" s="130"/>
      <c r="I21" s="131" t="s">
        <v>83</v>
      </c>
      <c r="J21" s="130"/>
      <c r="K21" s="130"/>
      <c r="L21" s="130"/>
      <c r="M21" s="130"/>
      <c r="N21" s="130"/>
      <c r="O21" s="132"/>
    </row>
    <row r="22" spans="2:15" ht="45" customHeight="1" x14ac:dyDescent="0.3">
      <c r="B22" s="13"/>
      <c r="C22" s="157"/>
      <c r="D22" s="158"/>
      <c r="E22" s="158"/>
      <c r="F22" s="158"/>
      <c r="G22" s="158"/>
      <c r="H22" s="159"/>
      <c r="I22" s="157"/>
      <c r="J22" s="158"/>
      <c r="K22" s="158"/>
      <c r="L22" s="158"/>
      <c r="M22" s="158"/>
      <c r="N22" s="158"/>
      <c r="O22" s="159"/>
    </row>
    <row r="24" spans="2:15" x14ac:dyDescent="0.3">
      <c r="B24" s="15" t="s">
        <v>132</v>
      </c>
      <c r="C24" s="142" t="s">
        <v>140</v>
      </c>
      <c r="D24" s="142"/>
      <c r="E24" s="142"/>
      <c r="F24" s="142"/>
      <c r="G24" s="142"/>
      <c r="H24" s="142"/>
      <c r="I24" s="143" t="s">
        <v>83</v>
      </c>
      <c r="J24" s="142"/>
      <c r="K24" s="142"/>
      <c r="L24" s="142"/>
      <c r="M24" s="142"/>
      <c r="N24" s="142"/>
      <c r="O24" s="144"/>
    </row>
    <row r="25" spans="2:15" ht="45" customHeight="1" x14ac:dyDescent="0.3">
      <c r="B25" s="13"/>
      <c r="C25" s="157"/>
      <c r="D25" s="158"/>
      <c r="E25" s="158"/>
      <c r="F25" s="158"/>
      <c r="G25" s="158"/>
      <c r="H25" s="159"/>
      <c r="I25" s="157"/>
      <c r="J25" s="158"/>
      <c r="K25" s="158"/>
      <c r="L25" s="158"/>
      <c r="M25" s="158"/>
      <c r="N25" s="158"/>
      <c r="O25" s="159"/>
    </row>
    <row r="27" spans="2:15" x14ac:dyDescent="0.3">
      <c r="B27" s="19" t="s">
        <v>132</v>
      </c>
      <c r="C27" s="163" t="s">
        <v>141</v>
      </c>
      <c r="D27" s="163"/>
      <c r="E27" s="163"/>
      <c r="F27" s="163"/>
      <c r="G27" s="163"/>
      <c r="H27" s="163"/>
      <c r="I27" s="164" t="s">
        <v>83</v>
      </c>
      <c r="J27" s="163"/>
      <c r="K27" s="163"/>
      <c r="L27" s="163"/>
      <c r="M27" s="163"/>
      <c r="N27" s="163"/>
      <c r="O27" s="165"/>
    </row>
    <row r="28" spans="2:15" ht="45" customHeight="1" x14ac:dyDescent="0.3">
      <c r="B28" s="13"/>
      <c r="C28" s="157"/>
      <c r="D28" s="158"/>
      <c r="E28" s="158"/>
      <c r="F28" s="158"/>
      <c r="G28" s="158"/>
      <c r="H28" s="159"/>
      <c r="I28" s="157"/>
      <c r="J28" s="158"/>
      <c r="K28" s="158"/>
      <c r="L28" s="158"/>
      <c r="M28" s="158"/>
      <c r="N28" s="158"/>
      <c r="O28" s="159"/>
    </row>
  </sheetData>
  <mergeCells count="37">
    <mergeCell ref="C28:H28"/>
    <mergeCell ref="I28:O28"/>
    <mergeCell ref="C24:H24"/>
    <mergeCell ref="I24:O24"/>
    <mergeCell ref="C25:H25"/>
    <mergeCell ref="I25:O25"/>
    <mergeCell ref="C27:H27"/>
    <mergeCell ref="I27:O27"/>
    <mergeCell ref="C19:H19"/>
    <mergeCell ref="I19:O19"/>
    <mergeCell ref="C21:H21"/>
    <mergeCell ref="I21:O21"/>
    <mergeCell ref="C22:H22"/>
    <mergeCell ref="I22:O22"/>
    <mergeCell ref="C15:H15"/>
    <mergeCell ref="I15:O15"/>
    <mergeCell ref="C16:H16"/>
    <mergeCell ref="I16:O16"/>
    <mergeCell ref="C18:H18"/>
    <mergeCell ref="I18:O18"/>
    <mergeCell ref="C10:H10"/>
    <mergeCell ref="I10:O10"/>
    <mergeCell ref="C12:H12"/>
    <mergeCell ref="I12:O12"/>
    <mergeCell ref="C13:H13"/>
    <mergeCell ref="I13:O13"/>
    <mergeCell ref="C6:H6"/>
    <mergeCell ref="I6:O6"/>
    <mergeCell ref="C7:H7"/>
    <mergeCell ref="I7:O7"/>
    <mergeCell ref="C9:H9"/>
    <mergeCell ref="I9:O9"/>
    <mergeCell ref="B2:O2"/>
    <mergeCell ref="C3:H3"/>
    <mergeCell ref="I3:O3"/>
    <mergeCell ref="C4:H4"/>
    <mergeCell ref="I4:O4"/>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Resource &amp; Narrative</vt:lpstr>
      <vt:lpstr>Metrics &amp; Milestones</vt:lpstr>
      <vt:lpstr>Resources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Gronbech</dc:creator>
  <cp:keywords/>
  <dc:description/>
  <cp:lastModifiedBy>kharron</cp:lastModifiedBy>
  <cp:revision>1</cp:revision>
  <dcterms:created xsi:type="dcterms:W3CDTF">2020-06-24T08:48:21Z</dcterms:created>
  <dcterms:modified xsi:type="dcterms:W3CDTF">2021-03-09T09:41:09Z</dcterms:modified>
  <cp:category/>
  <cp:contentStatus/>
</cp:coreProperties>
</file>