
<file path=[Content_Types].xml><?xml version="1.0" encoding="utf-8"?>
<Types xmlns="http://schemas.openxmlformats.org/package/2006/content-types">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sharedStrings.xml" ContentType="application/vnd.openxmlformats-officedocument.spreadsheetml.sharedStrings+xml"/>
  <Override PartName="/xl/worksheets/sheet5.xml" ContentType="application/vnd.openxmlformats-officedocument.spreadsheetml.worksheet+xml"/>
  <Override PartName="/xl/worksheets/sheet4.xml" ContentType="application/vnd.openxmlformats-officedocument.spreadsheetml.worksheet+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drawings/vmlDrawing1.vml" ContentType="application/vnd.openxmlformats-officedocument.vmlDrawing"/>
  <Override PartName="/xl/comments2.xml" ContentType="application/vnd.openxmlformats-officedocument.spreadsheetml.comments+xml"/>
  <Override PartName="/xl/workbook.xml" ContentType="application/vnd.openxmlformats-officedocument.spreadsheetml.sheet.main+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4"/>
  </bookViews>
  <sheets>
    <sheet name="Metrics" sheetId="1" state="visible" r:id="rId2"/>
    <sheet name="Resources" sheetId="2" state="visible" r:id="rId3"/>
    <sheet name="VOs" sheetId="3" state="visible" r:id="rId4"/>
    <sheet name="Manpower" sheetId="4" state="visible" r:id="rId5"/>
    <sheet name="Narrative" sheetId="5" state="visible" r:id="rId6"/>
  </sheets>
  <definedNames>
    <definedName function="false" hidden="false" localSheetId="3" name="_xlnm.Print_Area" vbProcedure="false">Manpower!$B$1:$I$36</definedName>
    <definedName function="false" hidden="false" localSheetId="0" name="_xlnm.Print_Area" vbProcedure="false">Metrics!$A$1:$AB$25</definedName>
    <definedName function="false" hidden="false" localSheetId="4" name="_xlnm.Print_Area" vbProcedure="false">Narrative!$B$1:$M$53</definedName>
    <definedName function="false" hidden="false" localSheetId="1" name="_xlnm.Print_Area" vbProcedure="false">Resources!$A$1:$T$47</definedName>
    <definedName function="false" hidden="false" localSheetId="2" name="_xlnm.Print_Area" vbProcedure="false">VOs!$A$1:$AY$41</definedName>
    <definedName function="false" hidden="false" localSheetId="0" name="_xlnm.Print_Area" vbProcedure="false">Metrics!$A$1:$AB$25</definedName>
    <definedName function="false" hidden="false" localSheetId="1" name="_xlnm.Print_Area" vbProcedure="false">Resources!$A$1:$T$47</definedName>
    <definedName function="false" hidden="false" localSheetId="2" name="_xlnm.Print_Area" vbProcedure="false">VOs!$A$1:$AY$41</definedName>
    <definedName function="false" hidden="false" localSheetId="3" name="_xlnm.Print_Area" vbProcedure="false">Manpower!$B$1:$I$36</definedName>
    <definedName function="false" hidden="false" localSheetId="4" name="_xlnm.Print_Area" vbProcedure="false">Narrative!$B$1:$M$53</definedName>
  </definedNames>
  <calcPr iterateCount="100" refMode="A1" iterate="false" iterateDelta="0.0001"/>
  <extLst>
    <ext xmlns:loext="http://schemas.libreoffice.org/" uri="{7626C862-2A13-11E5-B345-FEFF819CDC9F}">
      <loext:extCalcPr stringRefSyntax="ExcelA1"/>
    </ext>
  </extLst>
</workbook>
</file>

<file path=xl/comments2.xml><?xml version="1.0" encoding="utf-8"?>
<comments xmlns="http://schemas.openxmlformats.org/spreadsheetml/2006/main" xmlns:xdr="http://schemas.openxmlformats.org/drawingml/2006/spreadsheetDrawing">
  <authors>
    <author/>
  </authors>
  <commentList>
    <comment ref="D30" authorId="0">
      <text>
        <r>
          <rPr>
            <b val="true"/>
            <sz val="9"/>
            <color rgb="FF000000"/>
            <rFont val="Tahoma"/>
            <family val="2"/>
            <charset val="1"/>
          </rPr>
          <t xml:space="preserve">gronbech:
</t>
        </r>
        <r>
          <rPr>
            <sz val="9"/>
            <color rgb="FF000000"/>
            <rFont val="Tahoma"/>
            <family val="2"/>
            <charset val="1"/>
          </rPr>
          <t xml:space="preserve">Sussex may have promised 2000 by email.?</t>
        </r>
      </text>
    </comment>
    <comment ref="F15" authorId="0">
      <text>
        <r>
          <rPr>
            <b val="true"/>
            <sz val="9"/>
            <color rgb="FF000000"/>
            <rFont val="Tahoma"/>
            <family val="2"/>
            <charset val="1"/>
          </rPr>
          <t xml:space="preserve">Windows User:
</t>
        </r>
        <r>
          <rPr>
            <sz val="9"/>
            <color rgb="FF000000"/>
            <rFont val="Tahoma"/>
            <family val="2"/>
            <charset val="1"/>
          </rPr>
          <t xml:space="preserve">Active Passive
</t>
        </r>
      </text>
    </comment>
    <comment ref="F17" authorId="0">
      <text>
        <r>
          <rPr>
            <b val="true"/>
            <sz val="9"/>
            <color rgb="FF000000"/>
            <rFont val="Tahoma"/>
            <family val="2"/>
            <charset val="1"/>
          </rPr>
          <t xml:space="preserve">gronbech:
</t>
        </r>
        <r>
          <rPr>
            <sz val="9"/>
            <color rgb="FF000000"/>
            <rFont val="Tahoma"/>
            <family val="2"/>
            <charset val="1"/>
          </rPr>
          <t xml:space="preserve">HPC capped at 5Gbit/s</t>
        </r>
      </text>
    </comment>
  </commentList>
</comments>
</file>

<file path=xl/sharedStrings.xml><?xml version="1.0" encoding="utf-8"?>
<sst xmlns="http://schemas.openxmlformats.org/spreadsheetml/2006/main" count="391" uniqueCount="244">
  <si>
    <t xml:space="preserve">GridPP Tier-2 Quarterly Report</t>
  </si>
  <si>
    <t xml:space="preserve">OK</t>
  </si>
  <si>
    <t xml:space="preserve">Tier-2</t>
  </si>
  <si>
    <t xml:space="preserve">SouthGrid</t>
  </si>
  <si>
    <t xml:space="preserve">Close to target</t>
  </si>
  <si>
    <t xml:space="preserve">Quarter</t>
  </si>
  <si>
    <t xml:space="preserve">Q4 2019</t>
  </si>
  <si>
    <t xml:space="preserve">Not OK</t>
  </si>
  <si>
    <t xml:space="preserve">Reported by</t>
  </si>
  <si>
    <t xml:space="preserve">Pete Gronbech</t>
  </si>
  <si>
    <t xml:space="preserve">Not yet able to be measured</t>
  </si>
  <si>
    <t xml:space="preserve">Suspended</t>
  </si>
  <si>
    <t xml:space="preserve">Metric no.</t>
  </si>
  <si>
    <t xml:space="preserve">Description</t>
  </si>
  <si>
    <t xml:space="preserve">Target</t>
  </si>
  <si>
    <t xml:space="preserve">Sussex</t>
  </si>
  <si>
    <t xml:space="preserve">Overall</t>
  </si>
  <si>
    <t xml:space="preserve">Comments</t>
  </si>
  <si>
    <t xml:space="preserve">Q-2</t>
  </si>
  <si>
    <t xml:space="preserve">Q-1</t>
  </si>
  <si>
    <t xml:space="preserve">Current</t>
  </si>
  <si>
    <t xml:space="preserve">.x.1</t>
  </si>
  <si>
    <t xml:space="preserve">% of promised (by that time) disk available to GridPP</t>
  </si>
  <si>
    <t xml:space="preserve">.x.2</t>
  </si>
  <si>
    <t xml:space="preserve">% of promised (by that time) CPU available</t>
  </si>
  <si>
    <t xml:space="preserve">.x.3</t>
  </si>
  <si>
    <t xml:space="preserve">Average SAM  availability performance over the last quarter</t>
  </si>
  <si>
    <t xml:space="preserve">95% averaged over sites in Tier-2</t>
  </si>
  <si>
    <t xml:space="preserve">%</t>
  </si>
  <si>
    <t xml:space="preserve"> </t>
  </si>
  <si>
    <t xml:space="preserve">Bham decommisiioning …</t>
  </si>
  <si>
    <t xml:space="preserve">.x.4</t>
  </si>
  <si>
    <t xml:space="preserve">Average SAM reliability performance over the last quarter</t>
  </si>
  <si>
    <t xml:space="preserve">Bham, Cam no data Sussex no data from Nov &amp; Dec.</t>
  </si>
  <si>
    <t xml:space="preserve">.x.5</t>
  </si>
  <si>
    <t xml:space="preserve">Approx. CPU utilisation (wall clock time)</t>
  </si>
  <si>
    <t xml:space="preserve">.x.6</t>
  </si>
  <si>
    <t xml:space="preserve">Approx. CPU utilisation (CPU time) </t>
  </si>
  <si>
    <t xml:space="preserve">https://egi.ui.argo.grnet.gr/egi/report-ar/Critical/SITES</t>
  </si>
  <si>
    <t xml:space="preserve">.x.3/.4</t>
  </si>
  <si>
    <t xml:space="preserve">http://argo.egi.eu/lavoisier/site_reports?accept=html</t>
  </si>
  <si>
    <t xml:space="preserve">summarised here</t>
  </si>
  <si>
    <t xml:space="preserve">http://pprc.qmul.ac.uk/~lloyd/gridpp/argo.html</t>
  </si>
  <si>
    <t xml:space="preserve">Current Site Status Data</t>
  </si>
  <si>
    <t xml:space="preserve">Site</t>
  </si>
  <si>
    <t xml:space="preserve">Service Nodes</t>
  </si>
  <si>
    <t xml:space="preserve">Worker Nodes</t>
  </si>
  <si>
    <t xml:space="preserve">Local Network Connectivity</t>
  </si>
  <si>
    <t xml:space="preserve">Site Connectivity</t>
  </si>
  <si>
    <t xml:space="preserve">SRM</t>
  </si>
  <si>
    <t xml:space="preserve">CPU hours (HEPSPEC06 )</t>
  </si>
  <si>
    <t xml:space="preserve">Wall clock hours (Normalised elapsed time HS06 hours*no of processors)</t>
  </si>
  <si>
    <t xml:space="preserve">Total</t>
  </si>
  <si>
    <t xml:space="preserve">Birmingham</t>
  </si>
  <si>
    <t xml:space="preserve">UMD4</t>
  </si>
  <si>
    <t xml:space="preserve">VAC</t>
  </si>
  <si>
    <t xml:space="preserve">10Gb/s</t>
  </si>
  <si>
    <t xml:space="preserve">DPM 1.8</t>
  </si>
  <si>
    <t xml:space="preserve">Bristol</t>
  </si>
  <si>
    <t xml:space="preserve">EMI 3+UMD4</t>
  </si>
  <si>
    <t xml:space="preserve">5Gb/s</t>
  </si>
  <si>
    <t xml:space="preserve">NO SRM</t>
  </si>
  <si>
    <t xml:space="preserve">Cambridge</t>
  </si>
  <si>
    <t xml:space="preserve">UMD 4/C7</t>
  </si>
  <si>
    <t xml:space="preserve"> VAC/CS7</t>
  </si>
  <si>
    <t xml:space="preserve">2*20Gb/s</t>
  </si>
  <si>
    <t xml:space="preserve">No SE</t>
  </si>
  <si>
    <t xml:space="preserve">Oxford</t>
  </si>
  <si>
    <t xml:space="preserve">UMD 4</t>
  </si>
  <si>
    <t xml:space="preserve">DPM 1.9.2</t>
  </si>
  <si>
    <t xml:space="preserve">RALPP</t>
  </si>
  <si>
    <t xml:space="preserve">UMD3</t>
  </si>
  <si>
    <t xml:space="preserve">2X10Gb/s</t>
  </si>
  <si>
    <t xml:space="preserve">100Gb/s</t>
  </si>
  <si>
    <t xml:space="preserve">Dcache 3.2.41</t>
  </si>
  <si>
    <t xml:space="preserve">UMD4/EMI3</t>
  </si>
  <si>
    <t xml:space="preserve">40Gb/s</t>
  </si>
  <si>
    <t xml:space="preserve">2x10Gb/s</t>
  </si>
  <si>
    <t xml:space="preserve">Storm /Lustre</t>
  </si>
  <si>
    <t xml:space="preserve">Total CPU hrs</t>
  </si>
  <si>
    <t xml:space="preserve">Current Resources Available</t>
  </si>
  <si>
    <t xml:space="preserve">Total available to GridPP</t>
  </si>
  <si>
    <t xml:space="preserve">Promised (GridPP MoU 2019)</t>
  </si>
  <si>
    <t xml:space="preserve">CPU calculations</t>
  </si>
  <si>
    <t xml:space="preserve">HEPSPEC06</t>
  </si>
  <si>
    <t xml:space="preserve">Storage (TB)</t>
  </si>
  <si>
    <t xml:space="preserve">CPU (HS06)</t>
  </si>
  <si>
    <t xml:space="preserve">% of MoU CPU</t>
  </si>
  <si>
    <t xml:space="preserve">% of MoU Disk</t>
  </si>
  <si>
    <t xml:space="preserve">% CPU of Tier-2</t>
  </si>
  <si>
    <t xml:space="preserve">% Storage of Tier-2</t>
  </si>
  <si>
    <t xml:space="preserve">HS06 CPU hours from accounting</t>
  </si>
  <si>
    <t xml:space="preserve">% of T2 CPU hours provided for the quarter</t>
  </si>
  <si>
    <t xml:space="preserve">No of hours per quarter approx</t>
  </si>
  <si>
    <t xml:space="preserve">Multiplied by HS06 at site</t>
  </si>
  <si>
    <t xml:space="preserve">Utilisation of site CPU hours</t>
  </si>
  <si>
    <t xml:space="preserve">Utilisation of site Wall clock hours</t>
  </si>
  <si>
    <t xml:space="preserve">job efficiency</t>
  </si>
  <si>
    <t xml:space="preserve">Totals</t>
  </si>
  <si>
    <t xml:space="preserve">Q1</t>
  </si>
  <si>
    <t xml:space="preserve">2160/2184 (if leap year)</t>
  </si>
  <si>
    <t xml:space="preserve">Q2</t>
  </si>
  <si>
    <t xml:space="preserve">REBUS CPU HS06</t>
  </si>
  <si>
    <t xml:space="preserve">REBUS DISK</t>
  </si>
  <si>
    <t xml:space="preserve">Q3</t>
  </si>
  <si>
    <t xml:space="preserve">Q4</t>
  </si>
  <si>
    <t xml:space="preserve">Vos Supported</t>
  </si>
  <si>
    <t xml:space="preserve">Supported VOs</t>
  </si>
  <si>
    <t xml:space="preserve">alice</t>
  </si>
  <si>
    <t xml:space="preserve">atlas</t>
  </si>
  <si>
    <t xml:space="preserve">babar</t>
  </si>
  <si>
    <t xml:space="preserve">biomed</t>
  </si>
  <si>
    <t xml:space="preserve">calice</t>
  </si>
  <si>
    <t xml:space="preserve">camont</t>
  </si>
  <si>
    <t xml:space="preserve">cdf</t>
  </si>
  <si>
    <t xml:space="preserve">cedar</t>
  </si>
  <si>
    <t xml:space="preserve">cern@school</t>
  </si>
  <si>
    <t xml:space="preserve">cms</t>
  </si>
  <si>
    <t xml:space="preserve">dteam</t>
  </si>
  <si>
    <t xml:space="preserve">dune</t>
  </si>
  <si>
    <t xml:space="preserve">dzero</t>
  </si>
  <si>
    <t xml:space="preserve">esr</t>
  </si>
  <si>
    <t xml:space="preserve">euindia</t>
  </si>
  <si>
    <t xml:space="preserve">fusion</t>
  </si>
  <si>
    <t xml:space="preserve">geant4</t>
  </si>
  <si>
    <t xml:space="preserve">gridpp</t>
  </si>
  <si>
    <t xml:space="preserve">hone</t>
  </si>
  <si>
    <t xml:space="preserve">hyperk</t>
  </si>
  <si>
    <t xml:space="preserve">ilc</t>
  </si>
  <si>
    <t xml:space="preserve">Landslides</t>
  </si>
  <si>
    <t xml:space="preserve">lhcb</t>
  </si>
  <si>
    <t xml:space="preserve">lsst</t>
  </si>
  <si>
    <t xml:space="preserve">LZ</t>
  </si>
  <si>
    <t xml:space="preserve">mice</t>
  </si>
  <si>
    <t xml:space="preserve">magic</t>
  </si>
  <si>
    <t xml:space="preserve">minos</t>
  </si>
  <si>
    <t xml:space="preserve">na48</t>
  </si>
  <si>
    <t xml:space="preserve">na62</t>
  </si>
  <si>
    <t xml:space="preserve">neurogrid</t>
  </si>
  <si>
    <t xml:space="preserve">ngs</t>
  </si>
  <si>
    <t xml:space="preserve">ops</t>
  </si>
  <si>
    <t xml:space="preserve">pheno</t>
  </si>
  <si>
    <t xml:space="preserve">planck</t>
  </si>
  <si>
    <t xml:space="preserve">ralpp</t>
  </si>
  <si>
    <t xml:space="preserve">sixt</t>
  </si>
  <si>
    <t xml:space="preserve">skatelescope.eu</t>
  </si>
  <si>
    <t xml:space="preserve">snoplus</t>
  </si>
  <si>
    <t xml:space="preserve">southgrid</t>
  </si>
  <si>
    <t xml:space="preserve">solid</t>
  </si>
  <si>
    <t xml:space="preserve">superb</t>
  </si>
  <si>
    <t xml:space="preserve">supernemo</t>
  </si>
  <si>
    <t xml:space="preserve">t2k</t>
  </si>
  <si>
    <t xml:space="preserve">total</t>
  </si>
  <si>
    <t xml:space="preserve">totalep</t>
  </si>
  <si>
    <t xml:space="preserve">zeus</t>
  </si>
  <si>
    <t xml:space="preserve">Storage resource in use per VO (TB)</t>
  </si>
  <si>
    <t xml:space="preserve">cer@school</t>
  </si>
  <si>
    <t xml:space="preserve">Percentage SouthGrid Disk used</t>
  </si>
  <si>
    <t xml:space="preserve">Site percentage non LHC</t>
  </si>
  <si>
    <t xml:space="preserve">red is old data</t>
  </si>
  <si>
    <t xml:space="preserve">Effort (FTE)</t>
  </si>
  <si>
    <t xml:space="preserve">GridPP Funded</t>
  </si>
  <si>
    <t xml:space="preserve">Unfunded</t>
  </si>
  <si>
    <t xml:space="preserve">Name</t>
  </si>
  <si>
    <t xml:space="preserve">Month 1</t>
  </si>
  <si>
    <t xml:space="preserve">Month 2</t>
  </si>
  <si>
    <t xml:space="preserve">Month 3</t>
  </si>
  <si>
    <t xml:space="preserve">Mark Slater</t>
  </si>
  <si>
    <t xml:space="preserve">Winnie Lacesso</t>
  </si>
  <si>
    <t xml:space="preserve">Luke Kreczko</t>
  </si>
  <si>
    <t xml:space="preserve">John Hill</t>
  </si>
  <si>
    <t xml:space="preserve">Vip Davda</t>
  </si>
  <si>
    <t xml:space="preserve">Mike Leech</t>
  </si>
  <si>
    <t xml:space="preserve">Ian Loader</t>
  </si>
  <si>
    <t xml:space="preserve">Chris Brew</t>
  </si>
  <si>
    <t xml:space="preserve">red text last quarters figures</t>
  </si>
  <si>
    <t xml:space="preserve">J Maris</t>
  </si>
  <si>
    <t xml:space="preserve">Leo Rojas</t>
  </si>
  <si>
    <t xml:space="preserve">EGI Funded Posts (FTE)</t>
  </si>
  <si>
    <t xml:space="preserve">EGI Funded</t>
  </si>
  <si>
    <t xml:space="preserve">GridPP Quarterly Report</t>
  </si>
  <si>
    <t xml:space="preserve">Area</t>
  </si>
  <si>
    <t xml:space="preserve">Progress over last Quarter</t>
  </si>
  <si>
    <t xml:space="preserve">Site/area</t>
  </si>
  <si>
    <t xml:space="preserve">Successes</t>
  </si>
  <si>
    <t xml:space="preserve">Problems/Issues</t>
  </si>
  <si>
    <t xml:space="preserve">Completed work on XCache setup for Atlas with two storage nodes. Continued move of Tier 3 resources to different server room to allow all workers to be run and provide more space for equipment purchases currently being made.</t>
  </si>
  <si>
    <t xml:space="preserve">Got a batch of new WN with 4 x 14TB disk each!
New infrastrucure build-server configured (lots of changes) &amp; testing went well.</t>
  </si>
  <si>
    <t xml:space="preserve">due to ongoing staff shortage and desire to spiff up the infrastructure, these (The new WN's)  did not get deployed.
due to ongoing staff shortage this took a lot longer than hoped.</t>
  </si>
  <si>
    <t xml:space="preserve">Mike Leech employed to replace Kashif starting 2nd December 2019
</t>
  </si>
  <si>
    <t xml:space="preserve">1. There was a major power failure because of the issues with power the breakers on Sunday 10th November 2019 and power restored late on Tuesday 12th November 2019.
2. 16th – 22nd  November 2019: Begbroke DC downtime for A/C upgrade. Thirty four old nodes ( 312 cores) retired and physically removed from the rack.
3. 22nd – 25th November 2019: Begbroke DC A/C upgrade work overran .
4. 26th November 2019 systems brought up, but no ATLAS jobs arriving. The pool nodes with DPM version 1.12.1 had deadlock issues, related to the checksum calculation. All pool nodes were upgraded to DPM 1.13.0 to resolve the issue.</t>
  </si>
  <si>
    <r>
      <rPr>
        <sz val="10"/>
        <rFont val="Arial"/>
        <family val="2"/>
        <charset val="1"/>
      </rPr>
      <t xml:space="preserve">Joined LHCOne as pilot fot the Tier 1 (Actually Q3 but I think we forgot to report it)
Added support for DUNE VO
Retired all SL6 workers
Upgraded dCache 3.2 -&gt; 4.2 -&gt; 5.2
Upgraded Condor to 8.8
</t>
    </r>
  </si>
  <si>
    <t xml:space="preserve">Old disk servers becoming more unreliable – may need to retire storage</t>
  </si>
  <si>
    <t xml:space="preserve">Note:To get multiple lines per box use Alt-Return</t>
  </si>
  <si>
    <t xml:space="preserve">General Risks</t>
  </si>
  <si>
    <t xml:space="preserve">Risk</t>
  </si>
  <si>
    <t xml:space="preserve">Mitigating Action</t>
  </si>
  <si>
    <t xml:space="preserve">Shortage of manpower at some sites</t>
  </si>
  <si>
    <t xml:space="preserve">Regular ops meetings and SouthGrid help, dispite streched staff at all sites.</t>
  </si>
  <si>
    <t xml:space="preserve">Insitute or area specific risks</t>
  </si>
  <si>
    <t xml:space="preserve">Lack of GridPP funded staff at Bristol and Sussex a continues to be a concern.</t>
  </si>
  <si>
    <t xml:space="preserve">Objectives and Deliverables for Last Quarter</t>
  </si>
  <si>
    <t xml:space="preserve">Objective/Deliverable</t>
  </si>
  <si>
    <t xml:space="preserve">Due Date</t>
  </si>
  <si>
    <t xml:space="preserve">Metric/Output</t>
  </si>
  <si>
    <t xml:space="preserve">Bristol: More Progress on upgrade to HTCondor 8.8 (CE, and debug issues)</t>
  </si>
  <si>
    <t xml:space="preserve">Delays due to staff shortage &amp; other crises</t>
  </si>
  <si>
    <t xml:space="preserve">Bristol: Work on replacement of dmlite SE with xrootd-only SE, with 
  kind+generous help from Sam Skipsey 
</t>
  </si>
  <si>
    <t xml:space="preserve">Some progress made but not yet - shortage of time from Bristol staff &amp; Sam Skipsey</t>
  </si>
  <si>
    <t xml:space="preserve">Bristol: Get new WN into production</t>
  </si>
  <si>
    <t xml:space="preserve">We had 1 WN mostly ready but staff shortage &amp; Christmas holidays really kiboshed this.</t>
  </si>
  <si>
    <t xml:space="preserve">Bristol: Plans for replacement of 7-OS IPv6 perfsonar BW+LAT with GridPP provided hardware
</t>
  </si>
  <si>
    <t xml:space="preserve">We do have firmer info on when the GridPP hardware may arrive - probably
Q120
</t>
  </si>
  <si>
    <t xml:space="preserve">RALPP: Deploy New Hardware</t>
  </si>
  <si>
    <t xml:space="preserve">Complete, New disk and CPU installed and allocated</t>
  </si>
  <si>
    <t xml:space="preserve">Oxford: Buy CPU from GridPP Hardware grant</t>
  </si>
  <si>
    <t xml:space="preserve">03/31/2019</t>
  </si>
  <si>
    <t xml:space="preserve">Purchased and installed.</t>
  </si>
  <si>
    <t xml:space="preserve">Objectives and Deliverables for Next Quarter</t>
  </si>
  <si>
    <t xml:space="preserve">RALPP: Make all Service Nodes Dual Stack</t>
  </si>
  <si>
    <t xml:space="preserve">RALPP: Dual Sack the worker nodes</t>
  </si>
  <si>
    <t xml:space="preserve">RALPP: Upgrade site-bdii to C7</t>
  </si>
  <si>
    <t xml:space="preserve">On hold - awaiting clarity on the future of the BDII</t>
  </si>
  <si>
    <t xml:space="preserve">RALPP: Join LHCONE</t>
  </si>
  <si>
    <t xml:space="preserve">Bristol: upgrade to HTCondor 8.8 (CE &amp; all WN)</t>
  </si>
  <si>
    <t xml:space="preserve">No more HTCondor 8.6</t>
  </si>
  <si>
    <t xml:space="preserve">Bristol: Further work on replacement of dmlite SE with xrootd-only SE
</t>
  </si>
  <si>
    <t xml:space="preserve">Probably not "retire dmlite SE, xrootd-only SE in production", but approaching that (possibly) asymptotically (!)</t>
  </si>
  <si>
    <t xml:space="preserve">In production, old one redeployed </t>
  </si>
  <si>
    <t xml:space="preserve">All new WN in production (about half already are!)</t>
  </si>
  <si>
    <t xml:space="preserve">EVAL Notes</t>
  </si>
  <si>
    <t xml:space="preserve">Publications</t>
  </si>
  <si>
    <t xml:space="preserve"> Date</t>
  </si>
  <si>
    <t xml:space="preserve">Notes</t>
  </si>
  <si>
    <t xml:space="preserve">Collaborations</t>
  </si>
  <si>
    <t xml:space="preserve">Further Funding (eg external grants)</t>
  </si>
  <si>
    <t xml:space="preserve">Destination of ex staff and recruitment issues</t>
  </si>
  <si>
    <t xml:space="preserve">Dissemmination events</t>
  </si>
  <si>
    <t xml:space="preserve">Intellectual Property</t>
  </si>
  <si>
    <t xml:space="preserve">Spin out companies</t>
  </si>
  <si>
    <t xml:space="preserve">Roles held on committees and boards</t>
  </si>
  <si>
    <t xml:space="preserve">Chairman HEPSYSMAN</t>
  </si>
  <si>
    <t xml:space="preserve">Member of HEPiX Board</t>
  </si>
  <si>
    <t xml:space="preserve">Other outputs and Knowledge</t>
  </si>
</sst>
</file>

<file path=xl/styles.xml><?xml version="1.0" encoding="utf-8"?>
<styleSheet xmlns="http://schemas.openxmlformats.org/spreadsheetml/2006/main">
  <numFmts count="10">
    <numFmt numFmtId="164" formatCode="General"/>
    <numFmt numFmtId="165" formatCode="0.000"/>
    <numFmt numFmtId="166" formatCode="0%"/>
    <numFmt numFmtId="167" formatCode="MMM\-YY"/>
    <numFmt numFmtId="168" formatCode="0"/>
    <numFmt numFmtId="169" formatCode="0.00%"/>
    <numFmt numFmtId="170" formatCode="0.0"/>
    <numFmt numFmtId="171" formatCode="0.00"/>
    <numFmt numFmtId="172" formatCode="DD/MM/YYYY"/>
    <numFmt numFmtId="173" formatCode="DD\-MMM\-YY"/>
  </numFmts>
  <fonts count="21">
    <font>
      <sz val="10"/>
      <name val="Arial"/>
      <family val="0"/>
      <charset val="1"/>
    </font>
    <font>
      <sz val="10"/>
      <name val="Arial"/>
      <family val="0"/>
    </font>
    <font>
      <sz val="10"/>
      <name val="Arial"/>
      <family val="0"/>
    </font>
    <font>
      <sz val="10"/>
      <name val="Arial"/>
      <family val="0"/>
    </font>
    <font>
      <i val="true"/>
      <sz val="11"/>
      <color rgb="FF7F7F7F"/>
      <name val="Calibri"/>
      <family val="2"/>
      <charset val="1"/>
    </font>
    <font>
      <u val="single"/>
      <sz val="10"/>
      <color rgb="FF0000D4"/>
      <name val="Arial"/>
      <family val="2"/>
      <charset val="1"/>
    </font>
    <font>
      <sz val="10"/>
      <name val="Arial"/>
      <family val="2"/>
      <charset val="1"/>
    </font>
    <font>
      <b val="true"/>
      <sz val="10"/>
      <name val="Arial"/>
      <family val="2"/>
      <charset val="1"/>
    </font>
    <font>
      <sz val="10"/>
      <color rgb="FF0000D4"/>
      <name val="Arial"/>
      <family val="2"/>
      <charset val="1"/>
    </font>
    <font>
      <sz val="10"/>
      <color rgb="FFDD0806"/>
      <name val="Arial"/>
      <family val="2"/>
      <charset val="1"/>
    </font>
    <font>
      <sz val="10"/>
      <color rgb="FF000090"/>
      <name val="Arial"/>
      <family val="2"/>
      <charset val="1"/>
    </font>
    <font>
      <b val="true"/>
      <sz val="10"/>
      <color rgb="FF0000D4"/>
      <name val="Arial"/>
      <family val="2"/>
      <charset val="1"/>
    </font>
    <font>
      <sz val="10"/>
      <color rgb="FFFF0000"/>
      <name val="Arial"/>
      <family val="2"/>
      <charset val="1"/>
    </font>
    <font>
      <sz val="10"/>
      <color rgb="FF00B050"/>
      <name val="Arial"/>
      <family val="2"/>
      <charset val="1"/>
    </font>
    <font>
      <b val="true"/>
      <sz val="9"/>
      <color rgb="FF000000"/>
      <name val="Tahoma"/>
      <family val="2"/>
      <charset val="1"/>
    </font>
    <font>
      <sz val="9"/>
      <color rgb="FF000000"/>
      <name val="Tahoma"/>
      <family val="2"/>
      <charset val="1"/>
    </font>
    <font>
      <b val="true"/>
      <u val="single"/>
      <sz val="10"/>
      <color rgb="FF0000D4"/>
      <name val="Arial"/>
      <family val="2"/>
      <charset val="1"/>
    </font>
    <font>
      <b val="true"/>
      <sz val="10"/>
      <color rgb="FF000000"/>
      <name val="Arial"/>
      <family val="2"/>
      <charset val="1"/>
    </font>
    <font>
      <b val="true"/>
      <sz val="10"/>
      <color rgb="FFDD0806"/>
      <name val="Arial"/>
      <family val="2"/>
      <charset val="1"/>
    </font>
    <font>
      <b val="true"/>
      <sz val="10"/>
      <color rgb="FF0084D1"/>
      <name val="Arial"/>
      <family val="2"/>
      <charset val="1"/>
    </font>
    <font>
      <sz val="10"/>
      <color rgb="FFC0504D"/>
      <name val="Arial"/>
      <family val="2"/>
      <charset val="1"/>
    </font>
  </fonts>
  <fills count="11">
    <fill>
      <patternFill patternType="none"/>
    </fill>
    <fill>
      <patternFill patternType="gray125"/>
    </fill>
    <fill>
      <patternFill patternType="solid">
        <fgColor rgb="FF99CCFF"/>
        <bgColor rgb="FFCCCCFF"/>
      </patternFill>
    </fill>
    <fill>
      <patternFill patternType="solid">
        <fgColor rgb="FF1FB714"/>
        <bgColor rgb="FF00B050"/>
      </patternFill>
    </fill>
    <fill>
      <patternFill patternType="solid">
        <fgColor rgb="FFCCFFFF"/>
        <bgColor rgb="FFCCFFFF"/>
      </patternFill>
    </fill>
    <fill>
      <patternFill patternType="solid">
        <fgColor rgb="FFFF9900"/>
        <bgColor rgb="FFFFCC00"/>
      </patternFill>
    </fill>
    <fill>
      <patternFill patternType="solid">
        <fgColor rgb="FFDD0806"/>
        <bgColor rgb="FFFF0000"/>
      </patternFill>
    </fill>
    <fill>
      <patternFill patternType="solid">
        <fgColor rgb="FFCC99FF"/>
        <bgColor rgb="FF9999FF"/>
      </patternFill>
    </fill>
    <fill>
      <patternFill patternType="solid">
        <fgColor rgb="FF000000"/>
        <bgColor rgb="FF003300"/>
      </patternFill>
    </fill>
    <fill>
      <patternFill patternType="solid">
        <fgColor rgb="FFC0C0C0"/>
        <bgColor rgb="FFCCCCFF"/>
      </patternFill>
    </fill>
    <fill>
      <patternFill patternType="solid">
        <fgColor rgb="FF00B050"/>
        <bgColor rgb="FF1FB714"/>
      </patternFill>
    </fill>
  </fills>
  <borders count="77">
    <border diagonalUp="false" diagonalDown="false">
      <left/>
      <right/>
      <top/>
      <bottom/>
      <diagonal/>
    </border>
    <border diagonalUp="false" diagonalDown="false">
      <left style="medium"/>
      <right style="thin"/>
      <top style="medium"/>
      <bottom style="thin"/>
      <diagonal/>
    </border>
    <border diagonalUp="false" diagonalDown="false">
      <left style="thin"/>
      <right style="medium"/>
      <top style="medium"/>
      <bottom style="thin"/>
      <diagonal/>
    </border>
    <border diagonalUp="false" diagonalDown="false">
      <left style="thin"/>
      <right style="medium"/>
      <top style="medium"/>
      <bottom/>
      <diagonal/>
    </border>
    <border diagonalUp="false" diagonalDown="false">
      <left style="medium"/>
      <right style="thin"/>
      <top style="thin"/>
      <bottom style="thin"/>
      <diagonal/>
    </border>
    <border diagonalUp="false" diagonalDown="false">
      <left style="thin"/>
      <right style="medium"/>
      <top style="thin"/>
      <bottom style="thin"/>
      <diagonal/>
    </border>
    <border diagonalUp="false" diagonalDown="false">
      <left style="medium"/>
      <right/>
      <top/>
      <bottom/>
      <diagonal/>
    </border>
    <border diagonalUp="false" diagonalDown="false">
      <left/>
      <right style="medium"/>
      <top/>
      <bottom/>
      <diagonal/>
    </border>
    <border diagonalUp="false" diagonalDown="false">
      <left style="thin"/>
      <right style="medium"/>
      <top/>
      <bottom/>
      <diagonal/>
    </border>
    <border diagonalUp="false" diagonalDown="false">
      <left style="medium"/>
      <right style="thin"/>
      <top style="thin"/>
      <bottom style="medium"/>
      <diagonal/>
    </border>
    <border diagonalUp="false" diagonalDown="false">
      <left style="thin"/>
      <right style="medium"/>
      <top style="thin"/>
      <bottom style="medium"/>
      <diagonal/>
    </border>
    <border diagonalUp="false" diagonalDown="false">
      <left style="medium"/>
      <right/>
      <top/>
      <bottom style="medium"/>
      <diagonal/>
    </border>
    <border diagonalUp="false" diagonalDown="false">
      <left/>
      <right style="medium"/>
      <top/>
      <bottom style="medium"/>
      <diagonal/>
    </border>
    <border diagonalUp="false" diagonalDown="false">
      <left style="medium"/>
      <right style="medium"/>
      <top style="medium"/>
      <bottom style="medium"/>
      <diagonal/>
    </border>
    <border diagonalUp="false" diagonalDown="false">
      <left style="medium"/>
      <right style="medium"/>
      <top style="medium"/>
      <bottom/>
      <diagonal/>
    </border>
    <border diagonalUp="false" diagonalDown="false">
      <left/>
      <right style="medium"/>
      <top style="medium"/>
      <bottom/>
      <diagonal/>
    </border>
    <border diagonalUp="false" diagonalDown="false">
      <left style="thin"/>
      <right style="thin"/>
      <top style="thin"/>
      <bottom style="thin"/>
      <diagonal/>
    </border>
    <border diagonalUp="false" diagonalDown="false">
      <left style="thin"/>
      <right style="thin"/>
      <top style="medium"/>
      <bottom style="thin"/>
      <diagonal/>
    </border>
    <border diagonalUp="false" diagonalDown="false">
      <left/>
      <right style="thin"/>
      <top style="medium"/>
      <bottom style="medium"/>
      <diagonal/>
    </border>
    <border diagonalUp="false" diagonalDown="false">
      <left style="thin"/>
      <right style="thin"/>
      <top style="medium"/>
      <bottom style="medium"/>
      <diagonal/>
    </border>
    <border diagonalUp="false" diagonalDown="false">
      <left style="thin"/>
      <right style="medium"/>
      <top style="medium"/>
      <bottom style="medium"/>
      <diagonal/>
    </border>
    <border diagonalUp="false" diagonalDown="false">
      <left style="thin"/>
      <right style="thin"/>
      <top style="thin"/>
      <bottom/>
      <diagonal/>
    </border>
    <border diagonalUp="false" diagonalDown="false">
      <left style="thin"/>
      <right style="thin"/>
      <top style="medium"/>
      <bottom/>
      <diagonal/>
    </border>
    <border diagonalUp="false" diagonalDown="false">
      <left style="thin"/>
      <right style="thin"/>
      <top/>
      <bottom style="thin"/>
      <diagonal/>
    </border>
    <border diagonalUp="false" diagonalDown="false">
      <left style="thin"/>
      <right style="thin"/>
      <top style="thin"/>
      <bottom style="medium"/>
      <diagonal/>
    </border>
    <border diagonalUp="false" diagonalDown="false">
      <left style="medium"/>
      <right style="medium"/>
      <top style="thin"/>
      <bottom style="thin"/>
      <diagonal/>
    </border>
    <border diagonalUp="false" diagonalDown="false">
      <left style="medium"/>
      <right style="medium"/>
      <top style="thin"/>
      <bottom style="medium"/>
      <diagonal/>
    </border>
    <border diagonalUp="false" diagonalDown="false">
      <left/>
      <right/>
      <top style="medium"/>
      <bottom style="medium"/>
      <diagonal/>
    </border>
    <border diagonalUp="false" diagonalDown="false">
      <left/>
      <right/>
      <top style="medium"/>
      <bottom/>
      <diagonal/>
    </border>
    <border diagonalUp="false" diagonalDown="false">
      <left/>
      <right style="thin"/>
      <top style="medium"/>
      <bottom/>
      <diagonal/>
    </border>
    <border diagonalUp="false" diagonalDown="false">
      <left style="thin"/>
      <right/>
      <top style="medium"/>
      <bottom/>
      <diagonal/>
    </border>
    <border diagonalUp="false" diagonalDown="false">
      <left style="thin"/>
      <right style="thin"/>
      <top/>
      <bottom/>
      <diagonal/>
    </border>
    <border diagonalUp="false" diagonalDown="false">
      <left style="thin"/>
      <right/>
      <top style="medium"/>
      <bottom style="thin"/>
      <diagonal/>
    </border>
    <border diagonalUp="false" diagonalDown="false">
      <left/>
      <right/>
      <top/>
      <bottom style="thin"/>
      <diagonal/>
    </border>
    <border diagonalUp="false" diagonalDown="false">
      <left style="thin"/>
      <right/>
      <top/>
      <bottom style="thin"/>
      <diagonal/>
    </border>
    <border diagonalUp="false" diagonalDown="false">
      <left/>
      <right/>
      <top style="thin"/>
      <bottom style="thin"/>
      <diagonal/>
    </border>
    <border diagonalUp="false" diagonalDown="false">
      <left style="thin"/>
      <right/>
      <top style="thin"/>
      <bottom style="thin"/>
      <diagonal/>
    </border>
    <border diagonalUp="false" diagonalDown="false">
      <left style="medium"/>
      <right/>
      <top style="thin"/>
      <bottom style="medium"/>
      <diagonal/>
    </border>
    <border diagonalUp="false" diagonalDown="false">
      <left style="medium"/>
      <right style="thin"/>
      <top style="medium"/>
      <bottom/>
      <diagonal/>
    </border>
    <border diagonalUp="false" diagonalDown="false">
      <left style="medium"/>
      <right style="medium"/>
      <top style="medium"/>
      <bottom style="thin"/>
      <diagonal/>
    </border>
    <border diagonalUp="false" diagonalDown="false">
      <left style="medium"/>
      <right style="thin"/>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right style="thin"/>
      <top/>
      <bottom style="thin"/>
      <diagonal/>
    </border>
    <border diagonalUp="false" diagonalDown="false">
      <left style="medium"/>
      <right/>
      <top style="medium"/>
      <bottom style="thin"/>
      <diagonal/>
    </border>
    <border diagonalUp="false" diagonalDown="false">
      <left/>
      <right style="thin"/>
      <top style="thin"/>
      <bottom style="thin"/>
      <diagonal/>
    </border>
    <border diagonalUp="false" diagonalDown="false">
      <left style="medium"/>
      <right/>
      <top style="medium"/>
      <bottom style="medium"/>
      <diagonal/>
    </border>
    <border diagonalUp="false" diagonalDown="false">
      <left style="medium"/>
      <right/>
      <top style="medium"/>
      <bottom/>
      <diagonal/>
    </border>
    <border diagonalUp="false" diagonalDown="false">
      <left/>
      <right style="medium"/>
      <top style="medium"/>
      <bottom style="thin"/>
      <diagonal/>
    </border>
    <border diagonalUp="false" diagonalDown="false">
      <left/>
      <right style="thin"/>
      <top style="medium"/>
      <bottom style="thin"/>
      <diagonal/>
    </border>
    <border diagonalUp="false" diagonalDown="false">
      <left style="medium"/>
      <right/>
      <top/>
      <bottom style="thin"/>
      <diagonal/>
    </border>
    <border diagonalUp="false" diagonalDown="false">
      <left style="medium"/>
      <right style="thin"/>
      <top/>
      <bottom style="thin"/>
      <diagonal/>
    </border>
    <border diagonalUp="false" diagonalDown="false">
      <left/>
      <right style="medium"/>
      <top/>
      <bottom style="thin"/>
      <diagonal/>
    </border>
    <border diagonalUp="false" diagonalDown="false">
      <left style="thin"/>
      <right style="medium"/>
      <top/>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style="thin"/>
      <top style="thin"/>
      <bottom/>
      <diagonal/>
    </border>
    <border diagonalUp="false" diagonalDown="false">
      <left/>
      <right style="medium"/>
      <top style="thin"/>
      <bottom/>
      <diagonal/>
    </border>
    <border diagonalUp="false" diagonalDown="false">
      <left style="medium"/>
      <right/>
      <top style="thin"/>
      <bottom/>
      <diagonal/>
    </border>
    <border diagonalUp="false" diagonalDown="false">
      <left/>
      <right style="thin"/>
      <top style="thin"/>
      <bottom/>
      <diagonal/>
    </border>
    <border diagonalUp="false" diagonalDown="false">
      <left style="thin"/>
      <right style="medium"/>
      <top style="thin"/>
      <bottom/>
      <diagonal/>
    </border>
    <border diagonalUp="false" diagonalDown="false">
      <left/>
      <right style="medium"/>
      <top style="thin"/>
      <bottom style="medium"/>
      <diagonal/>
    </border>
    <border diagonalUp="false" diagonalDown="false">
      <left/>
      <right style="thin"/>
      <top style="thin"/>
      <bottom style="medium"/>
      <diagonal/>
    </border>
    <border diagonalUp="false" diagonalDown="false">
      <left style="thick"/>
      <right/>
      <top style="thick"/>
      <bottom style="thick"/>
      <diagonal/>
    </border>
    <border diagonalUp="false" diagonalDown="false">
      <left style="medium"/>
      <right style="medium"/>
      <top style="thick"/>
      <bottom style="thick"/>
      <diagonal/>
    </border>
    <border diagonalUp="false" diagonalDown="false">
      <left/>
      <right style="thick"/>
      <top style="thick"/>
      <bottom style="thick"/>
      <diagonal/>
    </border>
    <border diagonalUp="false" diagonalDown="false">
      <left style="thick"/>
      <right style="thin"/>
      <top style="thin"/>
      <bottom style="thin"/>
      <diagonal/>
    </border>
    <border diagonalUp="false" diagonalDown="false">
      <left style="thin"/>
      <right style="medium"/>
      <top style="thick"/>
      <bottom style="thick"/>
      <diagonal/>
    </border>
    <border diagonalUp="false" diagonalDown="false">
      <left style="medium"/>
      <right style="medium"/>
      <top style="thick"/>
      <bottom style="medium"/>
      <diagonal/>
    </border>
    <border diagonalUp="false" diagonalDown="false">
      <left style="thick"/>
      <right style="thin"/>
      <top style="thin"/>
      <bottom style="thick"/>
      <diagonal/>
    </border>
    <border diagonalUp="false" diagonalDown="false">
      <left style="thick"/>
      <right style="thick"/>
      <top style="medium"/>
      <bottom style="medium"/>
      <diagonal/>
    </border>
    <border diagonalUp="false" diagonalDown="false">
      <left style="thick"/>
      <right style="medium"/>
      <top style="medium"/>
      <bottom style="medium"/>
      <diagonal/>
    </border>
    <border diagonalUp="false" diagonalDown="false">
      <left style="medium"/>
      <right style="thick"/>
      <top style="medium"/>
      <bottom style="medium"/>
      <diagonal/>
    </border>
    <border diagonalUp="false" diagonalDown="false">
      <left/>
      <right/>
      <top/>
      <bottom style="medium"/>
      <diagonal/>
    </border>
    <border diagonalUp="false" diagonalDown="false">
      <left style="thin"/>
      <right/>
      <top/>
      <bottom style="medium"/>
      <diagonal/>
    </border>
    <border diagonalUp="false" diagonalDown="false">
      <left/>
      <right style="thin"/>
      <top/>
      <bottom style="medium"/>
      <diagonal/>
    </border>
  </borders>
  <cellStyleXfs count="28">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xf numFmtId="164" fontId="4" fillId="0" borderId="0" applyFont="true" applyBorder="false" applyAlignment="true" applyProtection="false">
      <alignment horizontal="general" vertical="bottom" textRotation="0" wrapText="false" indent="0" shrinkToFit="false"/>
    </xf>
    <xf numFmtId="164" fontId="5"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false" applyAlignment="true" applyProtection="false">
      <alignment horizontal="general" vertical="bottom" textRotation="0" wrapText="false" indent="0" shrinkToFit="false"/>
    </xf>
    <xf numFmtId="164" fontId="6" fillId="0" borderId="0" applyFont="true" applyBorder="true" applyAlignment="true" applyProtection="true">
      <alignment horizontal="general" vertical="bottom" textRotation="0" wrapText="false" indent="0" shrinkToFit="false"/>
      <protection locked="true" hidden="false"/>
    </xf>
    <xf numFmtId="164" fontId="6" fillId="0" borderId="0" applyFont="true" applyBorder="true" applyAlignment="true" applyProtection="true">
      <alignment horizontal="general" vertical="bottom" textRotation="0" wrapText="false" indent="0" shrinkToFit="false"/>
      <protection locked="true" hidden="false"/>
    </xf>
    <xf numFmtId="164" fontId="6"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false" applyAlignment="true" applyProtection="false">
      <alignment horizontal="general" vertical="bottom" textRotation="0" wrapText="false" indent="0" shrinkToFit="false"/>
    </xf>
  </cellStyleXfs>
  <cellXfs count="309">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left" vertical="bottom" textRotation="0" wrapText="false" indent="0" shrinkToFit="false"/>
      <protection locked="true" hidden="false"/>
    </xf>
    <xf numFmtId="164" fontId="7" fillId="2" borderId="1" xfId="0" applyFont="tru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0" fillId="3" borderId="1" xfId="0" applyFont="false" applyBorder="true" applyAlignment="false" applyProtection="false">
      <alignment horizontal="general" vertical="bottom" textRotation="0" wrapText="false" indent="0" shrinkToFit="false"/>
      <protection locked="true" hidden="false"/>
    </xf>
    <xf numFmtId="164" fontId="0" fillId="0" borderId="3" xfId="0" applyFont="true" applyBorder="true" applyAlignment="true" applyProtection="false">
      <alignment horizontal="general" vertical="bottom" textRotation="0" wrapText="false" indent="0" shrinkToFit="false"/>
      <protection locked="true" hidden="false"/>
    </xf>
    <xf numFmtId="164" fontId="7" fillId="4" borderId="4" xfId="0" applyFont="true" applyBorder="true" applyAlignment="false" applyProtection="false">
      <alignment horizontal="general" vertical="bottom" textRotation="0" wrapText="false" indent="0" shrinkToFit="false"/>
      <protection locked="true" hidden="false"/>
    </xf>
    <xf numFmtId="164" fontId="8" fillId="0" borderId="5" xfId="0" applyFont="true" applyBorder="true" applyAlignment="false" applyProtection="false">
      <alignment horizontal="general" vertical="bottom" textRotation="0" wrapText="false" indent="0" shrinkToFit="false"/>
      <protection locked="true" hidden="false"/>
    </xf>
    <xf numFmtId="164" fontId="6" fillId="5" borderId="6" xfId="0" applyFont="true" applyBorder="true" applyAlignment="false" applyProtection="false">
      <alignment horizontal="general" vertical="bottom" textRotation="0" wrapText="false" indent="0" shrinkToFit="false"/>
      <protection locked="true" hidden="false"/>
    </xf>
    <xf numFmtId="164" fontId="0" fillId="0" borderId="7" xfId="0" applyFont="true" applyBorder="true" applyAlignment="true" applyProtection="false">
      <alignment horizontal="general" vertical="bottom" textRotation="0" wrapText="false" indent="0" shrinkToFit="false"/>
      <protection locked="true" hidden="false"/>
    </xf>
    <xf numFmtId="164" fontId="0" fillId="6" borderId="4" xfId="0" applyFont="false" applyBorder="true" applyAlignment="false" applyProtection="false">
      <alignment horizontal="general" vertical="bottom" textRotation="0" wrapText="false" indent="0" shrinkToFit="false"/>
      <protection locked="true" hidden="false"/>
    </xf>
    <xf numFmtId="164" fontId="0" fillId="0" borderId="8" xfId="0" applyFont="true" applyBorder="true" applyAlignment="true" applyProtection="false">
      <alignment horizontal="general" vertical="bottom" textRotation="0" wrapText="false" indent="0" shrinkToFit="false"/>
      <protection locked="true" hidden="false"/>
    </xf>
    <xf numFmtId="164" fontId="7" fillId="4" borderId="9" xfId="0" applyFont="true" applyBorder="true" applyAlignment="false" applyProtection="false">
      <alignment horizontal="general" vertical="bottom" textRotation="0" wrapText="false" indent="0" shrinkToFit="false"/>
      <protection locked="true" hidden="false"/>
    </xf>
    <xf numFmtId="164" fontId="8" fillId="0" borderId="10" xfId="0" applyFont="true" applyBorder="true" applyAlignment="false" applyProtection="false">
      <alignment horizontal="general" vertical="bottom" textRotation="0" wrapText="false" indent="0" shrinkToFit="false"/>
      <protection locked="true" hidden="false"/>
    </xf>
    <xf numFmtId="164" fontId="0" fillId="7" borderId="4" xfId="0" applyFont="false" applyBorder="true" applyAlignment="false" applyProtection="false">
      <alignment horizontal="general" vertical="bottom" textRotation="0" wrapText="false" indent="0" shrinkToFit="false"/>
      <protection locked="true" hidden="false"/>
    </xf>
    <xf numFmtId="164" fontId="0" fillId="8" borderId="11" xfId="0" applyFont="false" applyBorder="true" applyAlignment="false" applyProtection="false">
      <alignment horizontal="general" vertical="bottom" textRotation="0" wrapText="false" indent="0" shrinkToFit="false"/>
      <protection locked="true" hidden="false"/>
    </xf>
    <xf numFmtId="164" fontId="0" fillId="0" borderId="12" xfId="0" applyFont="true" applyBorder="true" applyAlignment="true" applyProtection="false">
      <alignment horizontal="general" vertical="bottom" textRotation="0" wrapText="false" indent="0" shrinkToFit="false"/>
      <protection locked="true" hidden="false"/>
    </xf>
    <xf numFmtId="164" fontId="7" fillId="2" borderId="13" xfId="0" applyFont="true" applyBorder="true" applyAlignment="true" applyProtection="false">
      <alignment horizontal="general" vertical="bottom" textRotation="0" wrapText="false" indent="0" shrinkToFit="false"/>
      <protection locked="true" hidden="false"/>
    </xf>
    <xf numFmtId="164" fontId="7" fillId="2" borderId="14" xfId="0" applyFont="true" applyBorder="true" applyAlignment="true" applyProtection="false">
      <alignment horizontal="general" vertical="bottom" textRotation="0" wrapText="true" indent="0" shrinkToFit="false"/>
      <protection locked="true" hidden="false"/>
    </xf>
    <xf numFmtId="164" fontId="7" fillId="2" borderId="14" xfId="0" applyFont="true" applyBorder="true" applyAlignment="true" applyProtection="false">
      <alignment horizontal="left" vertical="bottom" textRotation="0" wrapText="false" indent="0" shrinkToFit="false"/>
      <protection locked="true" hidden="false"/>
    </xf>
    <xf numFmtId="164" fontId="7" fillId="2" borderId="13" xfId="0" applyFont="true" applyBorder="true" applyAlignment="true" applyProtection="false">
      <alignment horizontal="center" vertical="bottom" textRotation="0" wrapText="false" indent="0" shrinkToFit="false"/>
      <protection locked="true" hidden="false"/>
    </xf>
    <xf numFmtId="164" fontId="7" fillId="2" borderId="14" xfId="0" applyFont="true" applyBorder="true" applyAlignment="true" applyProtection="false">
      <alignment horizontal="general" vertical="bottom" textRotation="0" wrapText="false" indent="0" shrinkToFit="false"/>
      <protection locked="true" hidden="false"/>
    </xf>
    <xf numFmtId="164" fontId="7" fillId="2" borderId="15" xfId="0" applyFont="true" applyBorder="true" applyAlignment="false" applyProtection="false">
      <alignment horizontal="general" vertical="bottom" textRotation="0" wrapText="false" indent="0" shrinkToFit="false"/>
      <protection locked="true" hidden="false"/>
    </xf>
    <xf numFmtId="164" fontId="7" fillId="2" borderId="14" xfId="0" applyFont="true" applyBorder="true" applyAlignment="false" applyProtection="false">
      <alignment horizontal="general" vertical="bottom" textRotation="0" wrapText="false" indent="0" shrinkToFit="false"/>
      <protection locked="true" hidden="false"/>
    </xf>
    <xf numFmtId="165" fontId="7" fillId="4" borderId="4" xfId="0" applyFont="true" applyBorder="true" applyAlignment="true" applyProtection="false">
      <alignment horizontal="general" vertical="bottom" textRotation="0" wrapText="true" indent="0" shrinkToFit="false"/>
      <protection locked="true" hidden="false"/>
    </xf>
    <xf numFmtId="164" fontId="0" fillId="0" borderId="16" xfId="0" applyFont="true" applyBorder="true" applyAlignment="true" applyProtection="false">
      <alignment horizontal="general" vertical="bottom" textRotation="0" wrapText="true" indent="0" shrinkToFit="false"/>
      <protection locked="true" hidden="false"/>
    </xf>
    <xf numFmtId="166" fontId="0" fillId="0" borderId="17" xfId="0" applyFont="false" applyBorder="true" applyAlignment="true" applyProtection="false">
      <alignment horizontal="left" vertical="bottom" textRotation="0" wrapText="true" indent="0" shrinkToFit="false"/>
      <protection locked="true" hidden="false"/>
    </xf>
    <xf numFmtId="166" fontId="0" fillId="0" borderId="17" xfId="0" applyFont="false" applyBorder="true" applyAlignment="false" applyProtection="false">
      <alignment horizontal="general" vertical="bottom" textRotation="0" wrapText="false" indent="0" shrinkToFit="false"/>
      <protection locked="true" hidden="false"/>
    </xf>
    <xf numFmtId="164" fontId="0" fillId="0" borderId="2" xfId="0" applyFont="false" applyBorder="true" applyAlignment="false" applyProtection="false">
      <alignment horizontal="general" vertical="bottom" textRotation="0" wrapText="false" indent="0" shrinkToFit="false"/>
      <protection locked="true" hidden="false"/>
    </xf>
    <xf numFmtId="166" fontId="0" fillId="0" borderId="16" xfId="0" applyFont="false" applyBorder="true" applyAlignment="true" applyProtection="false">
      <alignment horizontal="left" vertical="bottom" textRotation="0" wrapText="true" indent="0" shrinkToFit="false"/>
      <protection locked="true" hidden="false"/>
    </xf>
    <xf numFmtId="164" fontId="0" fillId="0" borderId="5" xfId="0" applyFont="false" applyBorder="true" applyAlignment="false" applyProtection="false">
      <alignment horizontal="general" vertical="bottom" textRotation="0" wrapText="false" indent="0" shrinkToFit="false"/>
      <protection locked="true" hidden="false"/>
    </xf>
    <xf numFmtId="166" fontId="0" fillId="0" borderId="16" xfId="0" applyFont="false" applyBorder="true" applyAlignment="false" applyProtection="false">
      <alignment horizontal="general" vertical="bottom" textRotation="0" wrapText="false" indent="0" shrinkToFit="false"/>
      <protection locked="true" hidden="false"/>
    </xf>
    <xf numFmtId="166" fontId="6" fillId="0" borderId="17" xfId="0" applyFont="true" applyBorder="true" applyAlignment="false" applyProtection="false">
      <alignment horizontal="general" vertical="bottom" textRotation="0" wrapText="false" indent="0" shrinkToFit="false"/>
      <protection locked="true" hidden="false"/>
    </xf>
    <xf numFmtId="164" fontId="6" fillId="0" borderId="5" xfId="0" applyFont="true" applyBorder="true" applyAlignment="false" applyProtection="false">
      <alignment horizontal="general" vertical="bottom" textRotation="0" wrapText="false" indent="0" shrinkToFit="false"/>
      <protection locked="true" hidden="false"/>
    </xf>
    <xf numFmtId="164" fontId="6" fillId="0" borderId="5" xfId="0" applyFont="true" applyBorder="true" applyAlignment="true" applyProtection="false">
      <alignment horizontal="general" vertical="bottom" textRotation="0" wrapText="tru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6" fillId="0" borderId="5" xfId="0" applyFont="true" applyBorder="true" applyAlignment="true" applyProtection="false">
      <alignment horizontal="left" vertical="bottom" textRotation="0" wrapText="false" indent="0" shrinkToFit="false"/>
      <protection locked="true" hidden="false"/>
    </xf>
    <xf numFmtId="164" fontId="6" fillId="0" borderId="5" xfId="0" applyFont="true" applyBorder="true" applyAlignment="true" applyProtection="false">
      <alignment horizontal="general" vertical="bottom" textRotation="0" wrapText="false" indent="0" shrinkToFit="false"/>
      <protection locked="true" hidden="false"/>
    </xf>
    <xf numFmtId="164" fontId="9" fillId="0" borderId="0" xfId="0" applyFont="true" applyBorder="false" applyAlignment="false" applyProtection="false">
      <alignment horizontal="general" vertical="bottom" textRotation="0" wrapText="false" indent="0" shrinkToFit="false"/>
      <protection locked="true" hidden="false"/>
    </xf>
    <xf numFmtId="164" fontId="6" fillId="0" borderId="10" xfId="0" applyFont="true" applyBorder="true" applyAlignment="true" applyProtection="false">
      <alignment horizontal="general" vertical="bottom" textRotation="0" wrapText="false" indent="0" shrinkToFit="false"/>
      <protection locked="true" hidden="false"/>
    </xf>
    <xf numFmtId="164" fontId="10" fillId="0" borderId="0" xfId="0" applyFont="true" applyBorder="false" applyAlignment="false" applyProtection="false">
      <alignment horizontal="general" vertical="bottom" textRotation="0" wrapText="fals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7" fillId="4" borderId="13" xfId="0" applyFont="true" applyBorder="true" applyAlignment="true" applyProtection="false">
      <alignment horizontal="general" vertical="bottom" textRotation="0" wrapText="true" indent="0" shrinkToFit="false"/>
      <protection locked="true" hidden="false"/>
    </xf>
    <xf numFmtId="164" fontId="7" fillId="4" borderId="18" xfId="0" applyFont="true" applyBorder="true" applyAlignment="true" applyProtection="false">
      <alignment horizontal="center" vertical="bottom" textRotation="0" wrapText="true" indent="0" shrinkToFit="false"/>
      <protection locked="true" hidden="false"/>
    </xf>
    <xf numFmtId="164" fontId="7" fillId="4" borderId="19" xfId="0" applyFont="true" applyBorder="true" applyAlignment="true" applyProtection="false">
      <alignment horizontal="center" vertical="bottom" textRotation="0" wrapText="true" indent="0" shrinkToFit="false"/>
      <protection locked="true" hidden="false"/>
    </xf>
    <xf numFmtId="164" fontId="7" fillId="4" borderId="20" xfId="0" applyFont="true" applyBorder="true" applyAlignment="true" applyProtection="false">
      <alignment horizontal="center" vertical="bottom" textRotation="0" wrapText="true" indent="0" shrinkToFit="false"/>
      <protection locked="true" hidden="false"/>
    </xf>
    <xf numFmtId="164" fontId="7" fillId="9" borderId="21" xfId="0" applyFont="true" applyBorder="true" applyAlignment="true" applyProtection="false">
      <alignment horizontal="center" vertical="bottom" textRotation="0" wrapText="false" indent="0" shrinkToFit="false"/>
      <protection locked="true" hidden="false"/>
    </xf>
    <xf numFmtId="167" fontId="0" fillId="0" borderId="0" xfId="0" applyFont="false" applyBorder="false" applyAlignment="false" applyProtection="false">
      <alignment horizontal="general" vertical="bottom" textRotation="0" wrapText="false" indent="0" shrinkToFit="false"/>
      <protection locked="true" hidden="false"/>
    </xf>
    <xf numFmtId="164" fontId="11" fillId="0" borderId="6" xfId="0" applyFont="true" applyBorder="true" applyAlignment="false" applyProtection="false">
      <alignment horizontal="general" vertical="bottom" textRotation="0" wrapText="false" indent="0" shrinkToFit="false"/>
      <protection locked="true" hidden="false"/>
    </xf>
    <xf numFmtId="164" fontId="8" fillId="0" borderId="4" xfId="0" applyFont="true" applyBorder="true" applyAlignment="false" applyProtection="false">
      <alignment horizontal="general" vertical="bottom" textRotation="0" wrapText="false" indent="0" shrinkToFit="false"/>
      <protection locked="true" hidden="false"/>
    </xf>
    <xf numFmtId="164" fontId="8" fillId="0" borderId="0" xfId="25" applyFont="true" applyBorder="false" applyAlignment="false" applyProtection="false">
      <alignment horizontal="general" vertical="bottom" textRotation="0" wrapText="false" indent="0" shrinkToFit="false"/>
      <protection locked="true" hidden="false"/>
    </xf>
    <xf numFmtId="164" fontId="8" fillId="0" borderId="0" xfId="0" applyFont="true" applyBorder="false" applyAlignment="false" applyProtection="false">
      <alignment horizontal="general" vertical="bottom" textRotation="0" wrapText="false" indent="0" shrinkToFit="false"/>
      <protection locked="true" hidden="false"/>
    </xf>
    <xf numFmtId="164" fontId="8" fillId="0" borderId="22" xfId="0" applyFont="true" applyBorder="true" applyAlignment="false" applyProtection="false">
      <alignment horizontal="general" vertical="bottom" textRotation="0" wrapText="false" indent="0" shrinkToFit="false"/>
      <protection locked="true" hidden="false"/>
    </xf>
    <xf numFmtId="164" fontId="8" fillId="0" borderId="7" xfId="25" applyFont="true" applyBorder="true" applyAlignment="false" applyProtection="false">
      <alignment horizontal="general" vertical="bottom" textRotation="0" wrapText="false" indent="0" shrinkToFit="false"/>
      <protection locked="true" hidden="false"/>
    </xf>
    <xf numFmtId="164" fontId="7" fillId="9" borderId="23" xfId="0" applyFont="true" applyBorder="true" applyAlignment="true" applyProtection="false">
      <alignment horizontal="general" vertical="bottom" textRotation="0" wrapText="true" indent="0" shrinkToFit="false"/>
      <protection locked="true" hidden="false"/>
    </xf>
    <xf numFmtId="167" fontId="11" fillId="4" borderId="16" xfId="0" applyFont="true" applyBorder="true" applyAlignment="true" applyProtection="false">
      <alignment horizontal="center" vertical="bottom" textRotation="0" wrapText="true" indent="0" shrinkToFit="false"/>
      <protection locked="true" hidden="false"/>
    </xf>
    <xf numFmtId="167" fontId="7" fillId="9" borderId="16" xfId="0" applyFont="true" applyBorder="true" applyAlignment="false" applyProtection="false">
      <alignment horizontal="general" vertical="bottom" textRotation="0" wrapText="false" indent="0" shrinkToFit="false"/>
      <protection locked="true" hidden="false"/>
    </xf>
    <xf numFmtId="164" fontId="7" fillId="9" borderId="23" xfId="0" applyFont="true" applyBorder="true" applyAlignment="false" applyProtection="false">
      <alignment horizontal="general" vertical="bottom" textRotation="0" wrapText="false" indent="0" shrinkToFit="false"/>
      <protection locked="true" hidden="false"/>
    </xf>
    <xf numFmtId="167" fontId="7" fillId="4" borderId="16" xfId="0" applyFont="true" applyBorder="true" applyAlignment="true" applyProtection="false">
      <alignment horizontal="center" vertical="bottom" textRotation="0" wrapText="false" indent="0" shrinkToFit="false"/>
      <protection locked="true" hidden="false"/>
    </xf>
    <xf numFmtId="164" fontId="7" fillId="9" borderId="16" xfId="0" applyFont="true" applyBorder="true" applyAlignment="false" applyProtection="false">
      <alignment horizontal="general" vertical="bottom" textRotation="0" wrapText="false" indent="0" shrinkToFit="false"/>
      <protection locked="true" hidden="false"/>
    </xf>
    <xf numFmtId="164" fontId="6" fillId="0" borderId="4" xfId="0" applyFont="true" applyBorder="true" applyAlignment="false" applyProtection="false">
      <alignment horizontal="general" vertical="bottom" textRotation="0" wrapText="false" indent="0" shrinkToFit="false"/>
      <protection locked="true" hidden="false"/>
    </xf>
    <xf numFmtId="164" fontId="6" fillId="0" borderId="16" xfId="0" applyFont="true" applyBorder="true" applyAlignment="false" applyProtection="false">
      <alignment horizontal="general" vertical="bottom" textRotation="0" wrapText="false" indent="0" shrinkToFit="false"/>
      <protection locked="true" hidden="false"/>
    </xf>
    <xf numFmtId="164" fontId="6" fillId="0" borderId="7" xfId="0" applyFont="true" applyBorder="true" applyAlignment="false" applyProtection="false">
      <alignment horizontal="general" vertical="bottom" textRotation="0" wrapText="false" indent="0" shrinkToFit="false"/>
      <protection locked="true" hidden="false"/>
    </xf>
    <xf numFmtId="164" fontId="7" fillId="9" borderId="24" xfId="0" applyFont="true" applyBorder="true" applyAlignment="false" applyProtection="false">
      <alignment horizontal="general" vertical="bottom" textRotation="0" wrapText="false" indent="0" shrinkToFit="false"/>
      <protection locked="tru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68" fontId="0" fillId="9" borderId="16" xfId="0" applyFont="false" applyBorder="true" applyAlignment="false" applyProtection="false">
      <alignment horizontal="general" vertical="bottom" textRotation="0" wrapText="false" indent="0" shrinkToFit="false"/>
      <protection locked="true" hidden="false"/>
    </xf>
    <xf numFmtId="164" fontId="6" fillId="0" borderId="4" xfId="24" applyFont="true" applyBorder="true" applyAlignment="false" applyProtection="false">
      <alignment horizontal="general" vertical="bottom" textRotation="0" wrapText="false" indent="0" shrinkToFit="false"/>
      <protection locked="true" hidden="false"/>
    </xf>
    <xf numFmtId="164" fontId="6" fillId="0" borderId="16" xfId="24" applyFont="true" applyBorder="true" applyAlignment="false" applyProtection="false">
      <alignment horizontal="general" vertical="bottom" textRotation="0" wrapText="false" indent="0" shrinkToFit="false"/>
      <protection locked="true" hidden="false"/>
    </xf>
    <xf numFmtId="164" fontId="12" fillId="0" borderId="16" xfId="0" applyFont="true" applyBorder="true" applyAlignment="false" applyProtection="false">
      <alignment horizontal="general" vertical="bottom" textRotation="0" wrapText="false" indent="0" shrinkToFit="false"/>
      <protection locked="true" hidden="false"/>
    </xf>
    <xf numFmtId="168" fontId="6" fillId="9" borderId="16" xfId="0" applyFont="true" applyBorder="true" applyAlignment="false" applyProtection="false">
      <alignment horizontal="general" vertical="bottom" textRotation="0" wrapText="false" indent="0" shrinkToFit="false"/>
      <protection locked="true" hidden="false"/>
    </xf>
    <xf numFmtId="164" fontId="11" fillId="0" borderId="25" xfId="0" applyFont="true" applyBorder="true" applyAlignment="false" applyProtection="false">
      <alignment horizontal="general" vertical="bottom" textRotation="0" wrapText="false" indent="0" shrinkToFit="false"/>
      <protection locked="true" hidden="false"/>
    </xf>
    <xf numFmtId="164" fontId="7" fillId="0" borderId="26" xfId="0" applyFont="true" applyBorder="true" applyAlignment="false" applyProtection="false">
      <alignment horizontal="general" vertical="bottom" textRotation="0" wrapText="false" indent="0" shrinkToFit="false"/>
      <protection locked="true" hidden="false"/>
    </xf>
    <xf numFmtId="164" fontId="0" fillId="0" borderId="9" xfId="0" applyFont="false" applyBorder="true" applyAlignment="false" applyProtection="false">
      <alignment horizontal="general" vertical="bottom" textRotation="0" wrapText="false" indent="0" shrinkToFit="false"/>
      <protection locked="true" hidden="false"/>
    </xf>
    <xf numFmtId="164" fontId="0" fillId="0" borderId="24" xfId="0" applyFont="false" applyBorder="true" applyAlignment="false" applyProtection="false">
      <alignment horizontal="general" vertical="bottom" textRotation="0" wrapText="false" indent="0" shrinkToFit="false"/>
      <protection locked="true" hidden="false"/>
    </xf>
    <xf numFmtId="164" fontId="0" fillId="0" borderId="10" xfId="0" applyFont="false" applyBorder="true" applyAlignment="false" applyProtection="false">
      <alignment horizontal="general" vertical="bottom" textRotation="0" wrapText="false" indent="0" shrinkToFit="false"/>
      <protection locked="true" hidden="false"/>
    </xf>
    <xf numFmtId="164" fontId="7" fillId="9" borderId="17" xfId="0" applyFont="true" applyBorder="true" applyAlignment="false" applyProtection="false">
      <alignment horizontal="general" vertical="bottom" textRotation="0" wrapText="false" indent="0" shrinkToFit="false"/>
      <protection locked="true" hidden="false"/>
    </xf>
    <xf numFmtId="164" fontId="0" fillId="9" borderId="16" xfId="0" applyFont="false" applyBorder="true" applyAlignment="false" applyProtection="false">
      <alignment horizontal="general" vertical="bottom" textRotation="0" wrapText="false" indent="0" shrinkToFit="false"/>
      <protection locked="true" hidden="false"/>
    </xf>
    <xf numFmtId="164" fontId="7" fillId="4" borderId="13" xfId="0" applyFont="true" applyBorder="true" applyAlignment="true" applyProtection="false">
      <alignment horizontal="center" vertical="bottom" textRotation="0" wrapText="true" indent="0" shrinkToFit="false"/>
      <protection locked="true" hidden="false"/>
    </xf>
    <xf numFmtId="164" fontId="7" fillId="4" borderId="27" xfId="0" applyFont="true" applyBorder="true" applyAlignment="true" applyProtection="false">
      <alignment horizontal="center" vertical="bottom" textRotation="0" wrapText="true" indent="0" shrinkToFit="false"/>
      <protection locked="true" hidden="false"/>
    </xf>
    <xf numFmtId="164" fontId="7" fillId="4" borderId="16" xfId="0" applyFont="true" applyBorder="true" applyAlignment="true" applyProtection="false">
      <alignment horizontal="center" vertical="bottom" textRotation="0" wrapText="true" indent="0" shrinkToFit="false"/>
      <protection locked="true" hidden="false"/>
    </xf>
    <xf numFmtId="164" fontId="7" fillId="4" borderId="14" xfId="0" applyFont="true" applyBorder="true" applyAlignment="true" applyProtection="false">
      <alignment horizontal="general" vertical="bottom" textRotation="0" wrapText="true" indent="0" shrinkToFit="false"/>
      <protection locked="true" hidden="false"/>
    </xf>
    <xf numFmtId="164" fontId="7" fillId="4" borderId="28" xfId="0" applyFont="true" applyBorder="true" applyAlignment="true" applyProtection="false">
      <alignment horizontal="center" vertical="bottom" textRotation="0" wrapText="true" indent="0" shrinkToFit="false"/>
      <protection locked="true" hidden="false"/>
    </xf>
    <xf numFmtId="164" fontId="7" fillId="4" borderId="3" xfId="0" applyFont="true" applyBorder="true" applyAlignment="true" applyProtection="false">
      <alignment horizontal="center" vertical="bottom" textRotation="0" wrapText="true" indent="0" shrinkToFit="false"/>
      <protection locked="true" hidden="false"/>
    </xf>
    <xf numFmtId="164" fontId="7" fillId="4" borderId="29" xfId="0" applyFont="true" applyBorder="true" applyAlignment="true" applyProtection="false">
      <alignment horizontal="center" vertical="bottom" textRotation="0" wrapText="true" indent="0" shrinkToFit="false"/>
      <protection locked="true" hidden="false"/>
    </xf>
    <xf numFmtId="164" fontId="7" fillId="4" borderId="30" xfId="0" applyFont="true" applyBorder="true" applyAlignment="true" applyProtection="false">
      <alignment horizontal="center" vertical="bottom" textRotation="0" wrapText="true" indent="0" shrinkToFit="false"/>
      <protection locked="true" hidden="false"/>
    </xf>
    <xf numFmtId="164" fontId="7" fillId="4" borderId="23" xfId="0" applyFont="true" applyBorder="true" applyAlignment="true" applyProtection="false">
      <alignment horizontal="center" vertical="bottom" textRotation="0" wrapText="true" indent="0" shrinkToFit="false"/>
      <protection locked="true" hidden="false"/>
    </xf>
    <xf numFmtId="164" fontId="7" fillId="4" borderId="31" xfId="0" applyFont="true" applyBorder="true" applyAlignment="true" applyProtection="false">
      <alignment horizontal="center" vertical="bottom" textRotation="0" wrapText="true" indent="0" shrinkToFit="false"/>
      <protection locked="true" hidden="false"/>
    </xf>
    <xf numFmtId="164" fontId="7" fillId="9" borderId="32" xfId="0" applyFont="true" applyBorder="true" applyAlignment="false" applyProtection="false">
      <alignment horizontal="general" vertical="bottom" textRotation="0" wrapText="false" indent="0" shrinkToFit="false"/>
      <protection locked="true" hidden="false"/>
    </xf>
    <xf numFmtId="164" fontId="8" fillId="0" borderId="1"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false" applyProtection="false">
      <alignment horizontal="general" vertical="bottom" textRotation="0" wrapText="false" indent="0" shrinkToFit="false"/>
      <protection locked="true" hidden="false"/>
    </xf>
    <xf numFmtId="169" fontId="13" fillId="10" borderId="16" xfId="0" applyFont="true" applyBorder="true" applyAlignment="false" applyProtection="false">
      <alignment horizontal="general" vertical="bottom" textRotation="0" wrapText="false" indent="0" shrinkToFit="false"/>
      <protection locked="true" hidden="false"/>
    </xf>
    <xf numFmtId="169" fontId="6" fillId="10" borderId="16" xfId="0" applyFont="true" applyBorder="true" applyAlignment="false" applyProtection="false">
      <alignment horizontal="general" vertical="bottom" textRotation="0" wrapText="false" indent="0" shrinkToFit="false"/>
      <protection locked="true" hidden="false"/>
    </xf>
    <xf numFmtId="169" fontId="0" fillId="9" borderId="16" xfId="0" applyFont="false" applyBorder="true" applyAlignment="false" applyProtection="false">
      <alignment horizontal="general" vertical="bottom" textRotation="0" wrapText="false" indent="0" shrinkToFit="false"/>
      <protection locked="true" hidden="false"/>
    </xf>
    <xf numFmtId="164" fontId="6" fillId="0" borderId="1" xfId="0" applyFont="true" applyBorder="true" applyAlignment="false" applyProtection="false">
      <alignment horizontal="general" vertical="bottom" textRotation="0" wrapText="false" indent="0" shrinkToFit="false"/>
      <protection locked="true" hidden="false"/>
    </xf>
    <xf numFmtId="168" fontId="6" fillId="0" borderId="33" xfId="0" applyFont="true" applyBorder="true" applyAlignment="false" applyProtection="false">
      <alignment horizontal="general" vertical="bottom" textRotation="0" wrapText="false" indent="0" shrinkToFit="false"/>
      <protection locked="true" hidden="false"/>
    </xf>
    <xf numFmtId="168" fontId="6" fillId="0" borderId="34" xfId="0" applyFont="true" applyBorder="true" applyAlignment="false" applyProtection="false">
      <alignment horizontal="general" vertical="bottom" textRotation="0" wrapText="false" indent="0" shrinkToFit="false"/>
      <protection locked="true" hidden="false"/>
    </xf>
    <xf numFmtId="169" fontId="6" fillId="0" borderId="16" xfId="0" applyFont="true" applyBorder="true" applyAlignment="false" applyProtection="false">
      <alignment horizontal="general" vertical="bottom" textRotation="0" wrapText="false" indent="0" shrinkToFit="false"/>
      <protection locked="true" hidden="false"/>
    </xf>
    <xf numFmtId="166" fontId="0" fillId="0" borderId="0" xfId="0" applyFont="false" applyBorder="false" applyAlignment="false" applyProtection="false">
      <alignment horizontal="general" vertical="bottom" textRotation="0" wrapText="false" indent="0" shrinkToFit="false"/>
      <protection locked="true" hidden="false"/>
    </xf>
    <xf numFmtId="168" fontId="6" fillId="0" borderId="35" xfId="0" applyFont="true" applyBorder="true" applyAlignment="false" applyProtection="false">
      <alignment horizontal="general" vertical="bottom" textRotation="0" wrapText="false" indent="0" shrinkToFit="false"/>
      <protection locked="true" hidden="false"/>
    </xf>
    <xf numFmtId="168" fontId="6" fillId="0" borderId="36" xfId="0" applyFont="true" applyBorder="true" applyAlignment="false" applyProtection="false">
      <alignment horizontal="general" vertical="bottom" textRotation="0" wrapText="false" indent="0" shrinkToFit="false"/>
      <protection locked="true" hidden="false"/>
    </xf>
    <xf numFmtId="164" fontId="6" fillId="0" borderId="1" xfId="24" applyFont="true" applyBorder="true" applyAlignment="false" applyProtection="false">
      <alignment horizontal="general" vertical="bottom" textRotation="0" wrapText="false" indent="0" shrinkToFit="false"/>
      <protection locked="true" hidden="false"/>
    </xf>
    <xf numFmtId="164" fontId="6" fillId="0" borderId="1" xfId="24" applyFont="true" applyBorder="true" applyAlignment="false" applyProtection="false">
      <alignment horizontal="general" vertical="bottom" textRotation="0" wrapText="false" indent="0" shrinkToFit="false"/>
      <protection locked="true" hidden="false"/>
    </xf>
    <xf numFmtId="164" fontId="6" fillId="0" borderId="35" xfId="0" applyFont="true" applyBorder="true" applyAlignment="false" applyProtection="false">
      <alignment horizontal="general" vertical="bottom" textRotation="0" wrapText="false" indent="0" shrinkToFit="false"/>
      <protection locked="true" hidden="false"/>
    </xf>
    <xf numFmtId="164" fontId="6" fillId="0" borderId="36" xfId="0" applyFont="true" applyBorder="true" applyAlignment="false" applyProtection="false">
      <alignment horizontal="general" vertical="bottom" textRotation="0" wrapText="false" indent="0" shrinkToFit="false"/>
      <protection locked="true" hidden="false"/>
    </xf>
    <xf numFmtId="164" fontId="7" fillId="9" borderId="26" xfId="0" applyFont="true" applyBorder="true" applyAlignment="false" applyProtection="false">
      <alignment horizontal="general" vertical="bottom" textRotation="0" wrapText="false" indent="0" shrinkToFit="false"/>
      <protection locked="true" hidden="false"/>
    </xf>
    <xf numFmtId="164" fontId="0" fillId="0" borderId="1" xfId="0" applyFont="false" applyBorder="true" applyAlignment="false" applyProtection="false">
      <alignment horizontal="general" vertical="bottom" textRotation="0" wrapText="false" indent="0" shrinkToFit="false"/>
      <protection locked="true" hidden="false"/>
    </xf>
    <xf numFmtId="168" fontId="6" fillId="9" borderId="9" xfId="0" applyFont="true" applyBorder="true" applyAlignment="false" applyProtection="false">
      <alignment horizontal="general" vertical="bottom" textRotation="0" wrapText="false" indent="0" shrinkToFit="false"/>
      <protection locked="true" hidden="false"/>
    </xf>
    <xf numFmtId="168" fontId="6" fillId="9" borderId="37"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true" applyProtection="false">
      <alignment horizontal="right" vertical="bottom" textRotation="0" wrapText="false" indent="0" shrinkToFit="false"/>
      <protection locked="true" hidden="false"/>
    </xf>
    <xf numFmtId="164" fontId="7" fillId="0" borderId="0" xfId="0" applyFont="true" applyBorder="false" applyAlignment="true" applyProtection="false">
      <alignment horizontal="center" vertical="bottom" textRotation="0" wrapText="true" indent="0" shrinkToFit="false"/>
      <protection locked="true" hidden="false"/>
    </xf>
    <xf numFmtId="164" fontId="7" fillId="4" borderId="1" xfId="0" applyFont="true" applyBorder="true" applyAlignment="false" applyProtection="false">
      <alignment horizontal="general" vertical="bottom" textRotation="0" wrapText="false" indent="0" shrinkToFit="false"/>
      <protection locked="true" hidden="false"/>
    </xf>
    <xf numFmtId="164" fontId="0" fillId="0" borderId="2" xfId="0" applyFont="false" applyBorder="true" applyAlignment="true" applyProtection="false">
      <alignment horizontal="general" vertical="bottom" textRotation="0" wrapText="false" indent="0" shrinkToFit="false"/>
      <protection locked="true" hidden="false"/>
    </xf>
    <xf numFmtId="164" fontId="0" fillId="0" borderId="5" xfId="0" applyFont="false" applyBorder="true" applyAlignment="true" applyProtection="false">
      <alignment horizontal="general" vertical="bottom" textRotation="0" wrapText="false" indent="0" shrinkToFit="false"/>
      <protection locked="true" hidden="false"/>
    </xf>
    <xf numFmtId="164" fontId="0" fillId="0" borderId="10" xfId="0" applyFont="false" applyBorder="true" applyAlignment="true" applyProtection="false">
      <alignment horizontal="general" vertical="bottom" textRotation="0" wrapText="false" indent="0" shrinkToFit="false"/>
      <protection locked="true" hidden="false"/>
    </xf>
    <xf numFmtId="164" fontId="11" fillId="2" borderId="38" xfId="0" applyFont="true" applyBorder="true" applyAlignment="true" applyProtection="false">
      <alignment horizontal="general" vertical="bottom" textRotation="90" wrapText="false" indent="0" shrinkToFit="false"/>
      <protection locked="true" hidden="false"/>
    </xf>
    <xf numFmtId="164" fontId="11" fillId="2" borderId="22" xfId="0" applyFont="true" applyBorder="true" applyAlignment="true" applyProtection="false">
      <alignment horizontal="general" vertical="bottom" textRotation="90" wrapText="false" indent="0" shrinkToFit="false"/>
      <protection locked="true" hidden="false"/>
    </xf>
    <xf numFmtId="164" fontId="16" fillId="2" borderId="22" xfId="20" applyFont="true" applyBorder="true" applyAlignment="true" applyProtection="true">
      <alignment horizontal="general" vertical="bottom" textRotation="90" wrapText="false" indent="0" shrinkToFit="false"/>
      <protection locked="true" hidden="false"/>
    </xf>
    <xf numFmtId="164" fontId="11" fillId="2" borderId="22" xfId="24" applyFont="true" applyBorder="true" applyAlignment="true" applyProtection="false">
      <alignment horizontal="general" vertical="bottom" textRotation="90" wrapText="false" indent="0" shrinkToFit="false"/>
      <protection locked="true" hidden="false"/>
    </xf>
    <xf numFmtId="164" fontId="7" fillId="0" borderId="39" xfId="0" applyFont="true" applyBorder="true" applyAlignment="false" applyProtection="false">
      <alignment horizontal="general" vertical="bottom" textRotation="0" wrapText="false" indent="0" shrinkToFit="false"/>
      <protection locked="true" hidden="false"/>
    </xf>
    <xf numFmtId="164" fontId="8" fillId="0" borderId="16" xfId="0" applyFont="true" applyBorder="true" applyAlignment="false" applyProtection="false">
      <alignment horizontal="general" vertical="bottom" textRotation="0" wrapText="false" indent="0" shrinkToFit="false"/>
      <protection locked="true" hidden="false"/>
    </xf>
    <xf numFmtId="164" fontId="8" fillId="0" borderId="16" xfId="24" applyFont="true" applyBorder="true" applyAlignment="false" applyProtection="false">
      <alignment horizontal="general" vertical="bottom" textRotation="0" wrapText="false" indent="0" shrinkToFit="false"/>
      <protection locked="true" hidden="false"/>
    </xf>
    <xf numFmtId="164" fontId="7" fillId="0" borderId="25" xfId="0" applyFont="true" applyBorder="true" applyAlignment="false" applyProtection="false">
      <alignment horizontal="general" vertical="bottom" textRotation="0" wrapText="false" indent="0" shrinkToFit="false"/>
      <protection locked="true" hidden="false"/>
    </xf>
    <xf numFmtId="164" fontId="0" fillId="0" borderId="26" xfId="0" applyFont="false" applyBorder="true" applyAlignment="false" applyProtection="false">
      <alignment horizontal="general" vertical="bottom" textRotation="0" wrapText="false" indent="0" shrinkToFit="false"/>
      <protection locked="true" hidden="false"/>
    </xf>
    <xf numFmtId="164" fontId="8" fillId="0" borderId="9"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false" applyProtection="false">
      <alignment horizontal="general" vertical="bottom" textRotation="0" wrapText="false" indent="0" shrinkToFit="false"/>
      <protection locked="true" hidden="false"/>
    </xf>
    <xf numFmtId="164" fontId="8" fillId="0" borderId="24" xfId="24" applyFont="true" applyBorder="true" applyAlignment="false" applyProtection="false">
      <alignment horizontal="general" vertical="bottom" textRotation="0" wrapText="false" indent="0" shrinkToFit="false"/>
      <protection locked="true" hidden="false"/>
    </xf>
    <xf numFmtId="164" fontId="7" fillId="0" borderId="13" xfId="0" applyFont="true" applyBorder="true" applyAlignment="false" applyProtection="false">
      <alignment horizontal="general" vertical="bottom" textRotation="0" wrapText="false" indent="0" shrinkToFit="false"/>
      <protection locked="true" hidden="false"/>
    </xf>
    <xf numFmtId="164" fontId="7" fillId="0" borderId="40" xfId="0" applyFont="true" applyBorder="true" applyAlignment="false" applyProtection="false">
      <alignment horizontal="general" vertical="bottom" textRotation="0" wrapText="false" indent="0" shrinkToFit="false"/>
      <protection locked="true" hidden="false"/>
    </xf>
    <xf numFmtId="164" fontId="7" fillId="2" borderId="13" xfId="0" applyFont="true" applyBorder="true" applyAlignment="false" applyProtection="false">
      <alignment horizontal="general" vertical="bottom" textRotation="0" wrapText="false" indent="0" shrinkToFit="false"/>
      <protection locked="true" hidden="false"/>
    </xf>
    <xf numFmtId="164" fontId="7" fillId="2" borderId="40" xfId="0" applyFont="true" applyBorder="true" applyAlignment="true" applyProtection="false">
      <alignment horizontal="general" vertical="bottom" textRotation="90" wrapText="false" indent="0" shrinkToFit="false"/>
      <protection locked="true" hidden="false"/>
    </xf>
    <xf numFmtId="164" fontId="7" fillId="2" borderId="27" xfId="0" applyFont="true" applyBorder="true" applyAlignment="true" applyProtection="false">
      <alignment horizontal="general" vertical="bottom" textRotation="90" wrapText="false" indent="0" shrinkToFit="false"/>
      <protection locked="true" hidden="false"/>
    </xf>
    <xf numFmtId="164" fontId="17" fillId="2" borderId="20" xfId="0" applyFont="true" applyBorder="true" applyAlignment="true" applyProtection="false">
      <alignment horizontal="general" vertical="bottom" textRotation="90" wrapText="false" indent="0" shrinkToFit="false"/>
      <protection locked="true" hidden="false"/>
    </xf>
    <xf numFmtId="164" fontId="7" fillId="2" borderId="41" xfId="0" applyFont="true" applyBorder="true" applyAlignment="true" applyProtection="false">
      <alignment horizontal="general" vertical="bottom" textRotation="90" wrapText="true" indent="0" shrinkToFit="false"/>
      <protection locked="true" hidden="false"/>
    </xf>
    <xf numFmtId="164" fontId="7" fillId="0" borderId="42" xfId="0" applyFont="true" applyBorder="true" applyAlignment="false" applyProtection="false">
      <alignment horizontal="general" vertical="bottom" textRotation="0" wrapText="false" indent="0" shrinkToFit="false"/>
      <protection locked="true" hidden="false"/>
    </xf>
    <xf numFmtId="164" fontId="12" fillId="0" borderId="43" xfId="0" applyFont="true" applyBorder="true" applyAlignment="false" applyProtection="false">
      <alignment horizontal="general" vertical="bottom" textRotation="0" wrapText="false" indent="0" shrinkToFit="false"/>
      <protection locked="true" hidden="false"/>
    </xf>
    <xf numFmtId="164" fontId="12" fillId="0" borderId="23" xfId="0" applyFont="true" applyBorder="true" applyAlignment="false" applyProtection="false">
      <alignment horizontal="general" vertical="bottom" textRotation="0" wrapText="false" indent="0" shrinkToFit="false"/>
      <protection locked="true" hidden="false"/>
    </xf>
    <xf numFmtId="170" fontId="12" fillId="0" borderId="23" xfId="0" applyFont="true" applyBorder="true" applyAlignment="false" applyProtection="false">
      <alignment horizontal="general" vertical="bottom" textRotation="0" wrapText="false" indent="0" shrinkToFit="false"/>
      <protection locked="true" hidden="false"/>
    </xf>
    <xf numFmtId="171" fontId="7" fillId="0" borderId="44" xfId="0" applyFont="true" applyBorder="true" applyAlignment="false" applyProtection="false">
      <alignment horizontal="general" vertical="bottom" textRotation="0" wrapText="false" indent="0" shrinkToFit="false"/>
      <protection locked="true" hidden="false"/>
    </xf>
    <xf numFmtId="169" fontId="6" fillId="0" borderId="13" xfId="0" applyFont="true" applyBorder="true" applyAlignment="false" applyProtection="false">
      <alignment horizontal="general" vertical="bottom" textRotation="0" wrapText="false" indent="0" shrinkToFit="false"/>
      <protection locked="true" hidden="false"/>
    </xf>
    <xf numFmtId="166" fontId="0" fillId="0" borderId="13" xfId="0" applyFont="false" applyBorder="true" applyAlignment="false" applyProtection="false">
      <alignment horizontal="general" vertical="bottom" textRotation="0" wrapText="false" indent="0" shrinkToFit="false"/>
      <protection locked="true" hidden="false"/>
    </xf>
    <xf numFmtId="164" fontId="12" fillId="0" borderId="45" xfId="24" applyFont="true" applyBorder="true" applyAlignment="false" applyProtection="false">
      <alignment horizontal="general" vertical="bottom" textRotation="0" wrapText="false" indent="0" shrinkToFit="false"/>
      <protection locked="true" hidden="false"/>
    </xf>
    <xf numFmtId="164" fontId="12" fillId="0" borderId="16" xfId="24" applyFont="true" applyBorder="true" applyAlignment="false" applyProtection="false">
      <alignment horizontal="general" vertical="bottom" textRotation="0" wrapText="false" indent="0" shrinkToFit="false"/>
      <protection locked="true" hidden="false"/>
    </xf>
    <xf numFmtId="170" fontId="12" fillId="0" borderId="16" xfId="24" applyFont="true" applyBorder="true" applyAlignment="false" applyProtection="false">
      <alignment horizontal="general" vertical="bottom" textRotation="0" wrapText="false" indent="0" shrinkToFit="false"/>
      <protection locked="true" hidden="false"/>
    </xf>
    <xf numFmtId="166" fontId="6" fillId="0" borderId="13" xfId="0" applyFont="true" applyBorder="true" applyAlignment="false" applyProtection="false">
      <alignment horizontal="general" vertical="bottom" textRotation="0" wrapText="false" indent="0" shrinkToFit="false"/>
      <protection locked="true" hidden="false"/>
    </xf>
    <xf numFmtId="164" fontId="12" fillId="0" borderId="45" xfId="0" applyFont="true" applyBorder="true" applyAlignment="false" applyProtection="false">
      <alignment horizontal="general" vertical="bottom" textRotation="0" wrapText="false" indent="0" shrinkToFit="false"/>
      <protection locked="true" hidden="false"/>
    </xf>
    <xf numFmtId="170" fontId="12" fillId="0" borderId="16" xfId="0" applyFont="true" applyBorder="true" applyAlignment="false" applyProtection="false">
      <alignment horizontal="general" vertical="bottom" textRotation="0" wrapText="false" indent="0" shrinkToFit="false"/>
      <protection locked="true" hidden="false"/>
    </xf>
    <xf numFmtId="164" fontId="6" fillId="0" borderId="45" xfId="24" applyFont="true" applyBorder="true" applyAlignment="false" applyProtection="false">
      <alignment horizontal="general" vertical="bottom" textRotation="0" wrapText="false" indent="0" shrinkToFit="false"/>
      <protection locked="true" hidden="false"/>
    </xf>
    <xf numFmtId="170" fontId="6" fillId="0" borderId="16" xfId="24" applyFont="true" applyBorder="true" applyAlignment="false" applyProtection="false">
      <alignment horizontal="general" vertical="bottom" textRotation="0" wrapText="false" indent="0" shrinkToFit="false"/>
      <protection locked="true" hidden="false"/>
    </xf>
    <xf numFmtId="164" fontId="6" fillId="0" borderId="36" xfId="24" applyFont="true" applyBorder="true" applyAlignment="false" applyProtection="false">
      <alignment horizontal="general" vertical="bottom" textRotation="0" wrapText="false" indent="0" shrinkToFit="false"/>
      <protection locked="true" hidden="false"/>
    </xf>
    <xf numFmtId="164" fontId="6" fillId="0" borderId="45" xfId="0" applyFont="true" applyBorder="true" applyAlignment="false" applyProtection="false">
      <alignment horizontal="general" vertical="bottom" textRotation="0" wrapText="false" indent="0" shrinkToFit="false"/>
      <protection locked="true" hidden="false"/>
    </xf>
    <xf numFmtId="170" fontId="6" fillId="0" borderId="16" xfId="0" applyFont="true" applyBorder="true" applyAlignment="false" applyProtection="false">
      <alignment horizontal="general" vertical="bottom" textRotation="0" wrapText="false" indent="0" shrinkToFit="false"/>
      <protection locked="true" hidden="false"/>
    </xf>
    <xf numFmtId="164" fontId="12" fillId="0" borderId="45" xfId="24" applyFont="true" applyBorder="true" applyAlignment="false" applyProtection="false">
      <alignment horizontal="general" vertical="bottom" textRotation="0" wrapText="false" indent="0" shrinkToFit="false"/>
      <protection locked="true" hidden="false"/>
    </xf>
    <xf numFmtId="164" fontId="12" fillId="0" borderId="4" xfId="0" applyFont="true" applyBorder="true" applyAlignment="false" applyProtection="false">
      <alignment horizontal="general" vertical="bottom" textRotation="0" wrapText="false" indent="0" shrinkToFit="false"/>
      <protection locked="true" hidden="false"/>
    </xf>
    <xf numFmtId="168" fontId="12" fillId="0" borderId="16" xfId="25" applyFont="true" applyBorder="true" applyAlignment="false" applyProtection="false">
      <alignment horizontal="general" vertical="bottom" textRotation="0" wrapText="false" indent="0" shrinkToFit="false"/>
      <protection locked="true" hidden="false"/>
    </xf>
    <xf numFmtId="164" fontId="12" fillId="0" borderId="16" xfId="25" applyFont="true" applyBorder="true" applyAlignment="false" applyProtection="false">
      <alignment horizontal="general" vertical="bottom" textRotation="0" wrapText="false" indent="0" shrinkToFit="false"/>
      <protection locked="true" hidden="false"/>
    </xf>
    <xf numFmtId="170" fontId="12" fillId="0" borderId="16" xfId="25" applyFont="true" applyBorder="true" applyAlignment="false" applyProtection="false">
      <alignment horizontal="general" vertical="bottom" textRotation="0" wrapText="false" indent="0" shrinkToFit="false"/>
      <protection locked="true" hidden="false"/>
    </xf>
    <xf numFmtId="171" fontId="12" fillId="0" borderId="16" xfId="25" applyFont="true" applyBorder="true" applyAlignment="false" applyProtection="false">
      <alignment horizontal="general" vertical="bottom" textRotation="0" wrapText="false" indent="0" shrinkToFit="false"/>
      <protection locked="true" hidden="false"/>
    </xf>
    <xf numFmtId="164" fontId="0" fillId="0" borderId="37" xfId="0" applyFont="false" applyBorder="true" applyAlignment="false" applyProtection="false">
      <alignment horizontal="general" vertical="bottom" textRotation="0" wrapText="false" indent="0" shrinkToFit="false"/>
      <protection locked="true" hidden="false"/>
    </xf>
    <xf numFmtId="164" fontId="12" fillId="0" borderId="9" xfId="0" applyFont="true" applyBorder="true" applyAlignment="false" applyProtection="false">
      <alignment horizontal="general" vertical="bottom" textRotation="0" wrapText="false" indent="0" shrinkToFit="false"/>
      <protection locked="true" hidden="false"/>
    </xf>
    <xf numFmtId="164" fontId="12" fillId="0" borderId="24" xfId="0" applyFont="true" applyBorder="true" applyAlignment="false" applyProtection="false">
      <alignment horizontal="general" vertical="bottom" textRotation="0" wrapText="false" indent="0" shrinkToFit="false"/>
      <protection locked="true" hidden="false"/>
    </xf>
    <xf numFmtId="170" fontId="12" fillId="0" borderId="24" xfId="0" applyFont="true" applyBorder="true" applyAlignment="false" applyProtection="false">
      <alignment horizontal="general" vertical="bottom" textRotation="0" wrapText="false" indent="0" shrinkToFit="false"/>
      <protection locked="true" hidden="false"/>
    </xf>
    <xf numFmtId="171" fontId="18" fillId="0" borderId="44" xfId="0" applyFont="true" applyBorder="true" applyAlignment="false" applyProtection="false">
      <alignment horizontal="general" vertical="bottom" textRotation="0" wrapText="false" indent="0" shrinkToFit="false"/>
      <protection locked="true" hidden="false"/>
    </xf>
    <xf numFmtId="164" fontId="9" fillId="0" borderId="13" xfId="0" applyFont="true" applyBorder="true" applyAlignment="false" applyProtection="false">
      <alignment horizontal="general" vertical="bottom" textRotation="0" wrapText="false" indent="0" shrinkToFit="false"/>
      <protection locked="true" hidden="false"/>
    </xf>
    <xf numFmtId="171" fontId="7" fillId="0" borderId="46" xfId="0" applyFont="true" applyBorder="true" applyAlignment="false" applyProtection="false">
      <alignment horizontal="general" vertical="bottom" textRotation="0" wrapText="false" indent="0" shrinkToFit="false"/>
      <protection locked="true" hidden="false"/>
    </xf>
    <xf numFmtId="164" fontId="7" fillId="4" borderId="46" xfId="0" applyFont="true" applyBorder="true" applyAlignment="true" applyProtection="false">
      <alignment horizontal="general" vertical="bottom" textRotation="0" wrapText="true" indent="0" shrinkToFit="false"/>
      <protection locked="true" hidden="false"/>
    </xf>
    <xf numFmtId="164" fontId="7" fillId="4" borderId="41" xfId="0" applyFont="true" applyBorder="true" applyAlignment="true" applyProtection="false">
      <alignment horizontal="general" vertical="bottom" textRotation="0" wrapText="true" indent="0" shrinkToFit="false"/>
      <protection locked="true" hidden="false"/>
    </xf>
    <xf numFmtId="164" fontId="7" fillId="4" borderId="13" xfId="0" applyFont="true" applyBorder="true" applyAlignment="true" applyProtection="false">
      <alignment horizontal="center" vertical="bottom" textRotation="0" wrapText="false" indent="0" shrinkToFit="false"/>
      <protection locked="true" hidden="false"/>
    </xf>
    <xf numFmtId="164" fontId="7" fillId="4" borderId="41" xfId="0" applyFont="true" applyBorder="true" applyAlignment="true" applyProtection="false">
      <alignment horizontal="center" vertical="bottom" textRotation="0" wrapText="false" indent="0" shrinkToFit="false"/>
      <protection locked="true" hidden="false"/>
    </xf>
    <xf numFmtId="164" fontId="7" fillId="4" borderId="47" xfId="0" applyFont="true" applyBorder="true" applyAlignment="true" applyProtection="false">
      <alignment horizontal="general" vertical="bottom" textRotation="0" wrapText="true" indent="0" shrinkToFit="false"/>
      <protection locked="true" hidden="false"/>
    </xf>
    <xf numFmtId="164" fontId="7" fillId="4" borderId="38" xfId="0" applyFont="true" applyBorder="true" applyAlignment="true" applyProtection="false">
      <alignment horizontal="center" vertical="bottom" textRotation="0" wrapText="true" indent="0" shrinkToFit="false"/>
      <protection locked="true" hidden="false"/>
    </xf>
    <xf numFmtId="164" fontId="7" fillId="4" borderId="22" xfId="0" applyFont="true" applyBorder="true" applyAlignment="true" applyProtection="false">
      <alignment horizontal="center" vertical="bottom" textRotation="0" wrapText="true" indent="0" shrinkToFit="false"/>
      <protection locked="true" hidden="false"/>
    </xf>
    <xf numFmtId="164" fontId="7" fillId="4" borderId="15" xfId="0" applyFont="true" applyBorder="true" applyAlignment="true" applyProtection="false">
      <alignment horizontal="center" vertical="bottom" textRotation="0" wrapText="true" indent="0" shrinkToFit="false"/>
      <protection locked="true" hidden="false"/>
    </xf>
    <xf numFmtId="164" fontId="7" fillId="0" borderId="44" xfId="0" applyFont="true" applyBorder="true" applyAlignment="false" applyProtection="false">
      <alignment horizontal="general" vertical="bottom" textRotation="0" wrapText="false" indent="0" shrinkToFit="false"/>
      <protection locked="true" hidden="false"/>
    </xf>
    <xf numFmtId="164" fontId="0" fillId="0" borderId="17" xfId="0" applyFont="false" applyBorder="true" applyAlignment="false" applyProtection="false">
      <alignment horizontal="general" vertical="bottom" textRotation="0" wrapText="false" indent="0" shrinkToFit="false"/>
      <protection locked="true" hidden="false"/>
    </xf>
    <xf numFmtId="164" fontId="0" fillId="0" borderId="48" xfId="0" applyFont="false" applyBorder="true" applyAlignment="false" applyProtection="false">
      <alignment horizontal="general" vertical="bottom" textRotation="0" wrapText="false" indent="0" shrinkToFit="false"/>
      <protection locked="true" hidden="false"/>
    </xf>
    <xf numFmtId="164" fontId="0" fillId="0" borderId="49" xfId="0" applyFont="false" applyBorder="true" applyAlignment="false" applyProtection="false">
      <alignment horizontal="general" vertical="bottom" textRotation="0" wrapText="false" indent="0" shrinkToFit="false"/>
      <protection locked="true" hidden="false"/>
    </xf>
    <xf numFmtId="164" fontId="7" fillId="0" borderId="50" xfId="0" applyFont="true" applyBorder="true" applyAlignment="false" applyProtection="false">
      <alignment horizontal="general" vertical="bottom" textRotation="0" wrapText="false" indent="0" shrinkToFit="false"/>
      <protection locked="true" hidden="false"/>
    </xf>
    <xf numFmtId="164" fontId="12" fillId="0" borderId="51" xfId="0" applyFont="true" applyBorder="true" applyAlignment="false" applyProtection="false">
      <alignment horizontal="general" vertical="bottom" textRotation="0" wrapText="false" indent="0" shrinkToFit="false"/>
      <protection locked="true" hidden="false"/>
    </xf>
    <xf numFmtId="164" fontId="12" fillId="0" borderId="52" xfId="0" applyFont="true" applyBorder="true" applyAlignment="false" applyProtection="false">
      <alignment horizontal="general" vertical="bottom" textRotation="0" wrapText="false" indent="0" shrinkToFit="false"/>
      <protection locked="true" hidden="false"/>
    </xf>
    <xf numFmtId="164" fontId="12" fillId="0" borderId="53" xfId="0" applyFont="true" applyBorder="true" applyAlignment="false" applyProtection="false">
      <alignment horizontal="general" vertical="bottom" textRotation="0" wrapText="false" indent="0" shrinkToFit="false"/>
      <protection locked="true" hidden="false"/>
    </xf>
    <xf numFmtId="164" fontId="7" fillId="0" borderId="54" xfId="0" applyFont="true" applyBorder="true" applyAlignment="false" applyProtection="false">
      <alignment horizontal="general" vertical="bottom" textRotation="0" wrapText="false" indent="0" shrinkToFit="false"/>
      <protection locked="true" hidden="false"/>
    </xf>
    <xf numFmtId="164" fontId="12" fillId="0" borderId="55" xfId="0" applyFont="true" applyBorder="true" applyAlignment="false" applyProtection="false">
      <alignment horizontal="general" vertical="bottom" textRotation="0" wrapText="false" indent="0" shrinkToFit="false"/>
      <protection locked="true" hidden="false"/>
    </xf>
    <xf numFmtId="164" fontId="12" fillId="0" borderId="5" xfId="0" applyFont="true" applyBorder="true" applyAlignment="false" applyProtection="false">
      <alignment horizontal="general" vertical="bottom" textRotation="0" wrapText="false" indent="0" shrinkToFit="false"/>
      <protection locked="true" hidden="false"/>
    </xf>
    <xf numFmtId="164" fontId="12" fillId="0" borderId="4" xfId="24" applyFont="true" applyBorder="true" applyAlignment="false" applyProtection="false">
      <alignment horizontal="general" vertical="bottom" textRotation="0" wrapText="false" indent="0" shrinkToFit="false"/>
      <protection locked="true" hidden="false"/>
    </xf>
    <xf numFmtId="164" fontId="12" fillId="0" borderId="5" xfId="24" applyFont="true" applyBorder="true" applyAlignment="false" applyProtection="false">
      <alignment horizontal="general" vertical="bottom" textRotation="0" wrapText="false" indent="0" shrinkToFit="false"/>
      <protection locked="true" hidden="false"/>
    </xf>
    <xf numFmtId="164" fontId="6" fillId="0" borderId="55" xfId="24" applyFont="true" applyBorder="true" applyAlignment="false" applyProtection="false">
      <alignment horizontal="general" vertical="bottom" textRotation="0" wrapText="false" indent="0" shrinkToFit="false"/>
      <protection locked="true" hidden="false"/>
    </xf>
    <xf numFmtId="164" fontId="6" fillId="0" borderId="5" xfId="24" applyFont="true" applyBorder="true" applyAlignment="false" applyProtection="false">
      <alignment horizontal="general" vertical="bottom" textRotation="0" wrapText="false" indent="0" shrinkToFit="false"/>
      <protection locked="true" hidden="false"/>
    </xf>
    <xf numFmtId="164" fontId="6" fillId="0" borderId="0" xfId="24" applyFont="false" applyBorder="false" applyAlignment="false" applyProtection="false">
      <alignment horizontal="general" vertical="bottom" textRotation="0" wrapText="false" indent="0" shrinkToFit="false"/>
      <protection locked="true" hidden="false"/>
    </xf>
    <xf numFmtId="164" fontId="6" fillId="0" borderId="55" xfId="0" applyFont="true" applyBorder="true" applyAlignment="false" applyProtection="false">
      <alignment horizontal="general" vertical="bottom" textRotation="0" wrapText="false" indent="0" shrinkToFit="false"/>
      <protection locked="true" hidden="false"/>
    </xf>
    <xf numFmtId="164" fontId="7" fillId="0" borderId="56" xfId="0" applyFont="true" applyBorder="true" applyAlignment="false" applyProtection="false">
      <alignment horizontal="general" vertical="bottom" textRotation="0" wrapText="false" indent="0" shrinkToFit="false"/>
      <protection locked="true" hidden="false"/>
    </xf>
    <xf numFmtId="164" fontId="7" fillId="0" borderId="46" xfId="0" applyFont="true" applyBorder="true" applyAlignment="false" applyProtection="false">
      <alignment horizontal="general" vertical="bottom" textRotation="0" wrapText="false" indent="0" shrinkToFit="false"/>
      <protection locked="true" hidden="false"/>
    </xf>
    <xf numFmtId="164" fontId="6" fillId="0" borderId="57" xfId="0" applyFont="true" applyBorder="true" applyAlignment="false" applyProtection="false">
      <alignment horizontal="general" vertical="bottom" textRotation="0" wrapText="false" indent="0" shrinkToFit="false"/>
      <protection locked="true" hidden="false"/>
    </xf>
    <xf numFmtId="164" fontId="6" fillId="0" borderId="21" xfId="0" applyFont="true" applyBorder="true" applyAlignment="false" applyProtection="false">
      <alignment horizontal="general" vertical="bottom" textRotation="0" wrapText="false" indent="0" shrinkToFit="false"/>
      <protection locked="true" hidden="false"/>
    </xf>
    <xf numFmtId="164" fontId="6" fillId="0" borderId="58" xfId="0" applyFont="true" applyBorder="true" applyAlignment="false" applyProtection="false">
      <alignment horizontal="general" vertical="bottom" textRotation="0" wrapText="false" indent="0" shrinkToFit="false"/>
      <protection locked="true" hidden="false"/>
    </xf>
    <xf numFmtId="164" fontId="7" fillId="0" borderId="59" xfId="24" applyFont="true" applyBorder="true" applyAlignment="false" applyProtection="false">
      <alignment horizontal="general" vertical="bottom" textRotation="0" wrapText="false" indent="0" shrinkToFit="false"/>
      <protection locked="true" hidden="false"/>
    </xf>
    <xf numFmtId="164" fontId="12" fillId="0" borderId="57" xfId="24" applyFont="true" applyBorder="true" applyAlignment="false" applyProtection="false">
      <alignment horizontal="general" vertical="bottom" textRotation="0" wrapText="false" indent="0" shrinkToFit="false"/>
      <protection locked="true" hidden="false"/>
    </xf>
    <xf numFmtId="164" fontId="12" fillId="0" borderId="21" xfId="24" applyFont="true" applyBorder="true" applyAlignment="false" applyProtection="false">
      <alignment horizontal="general" vertical="bottom" textRotation="0" wrapText="false" indent="0" shrinkToFit="false"/>
      <protection locked="true" hidden="false"/>
    </xf>
    <xf numFmtId="164" fontId="12" fillId="0" borderId="58" xfId="24" applyFont="true" applyBorder="true" applyAlignment="false" applyProtection="false">
      <alignment horizontal="general" vertical="bottom" textRotation="0" wrapText="false" indent="0" shrinkToFit="false"/>
      <protection locked="true" hidden="false"/>
    </xf>
    <xf numFmtId="164" fontId="12" fillId="0" borderId="60" xfId="24" applyFont="true" applyBorder="true" applyAlignment="false" applyProtection="false">
      <alignment horizontal="general" vertical="bottom" textRotation="0" wrapText="false" indent="0" shrinkToFit="false"/>
      <protection locked="true" hidden="false"/>
    </xf>
    <xf numFmtId="164" fontId="12" fillId="0" borderId="61" xfId="24" applyFont="true" applyBorder="true" applyAlignment="false" applyProtection="false">
      <alignment horizontal="general" vertical="bottom" textRotation="0" wrapText="false" indent="0" shrinkToFit="false"/>
      <protection locked="true" hidden="false"/>
    </xf>
    <xf numFmtId="164" fontId="7" fillId="0" borderId="59" xfId="0" applyFont="true" applyBorder="true" applyAlignment="false" applyProtection="false">
      <alignment horizontal="general" vertical="bottom" textRotation="0" wrapText="false" indent="0" shrinkToFit="false"/>
      <protection locked="true" hidden="false"/>
    </xf>
    <xf numFmtId="164" fontId="12" fillId="0" borderId="57" xfId="0" applyFont="true" applyBorder="true" applyAlignment="false" applyProtection="false">
      <alignment horizontal="general" vertical="bottom" textRotation="0" wrapText="false" indent="0" shrinkToFit="false"/>
      <protection locked="true" hidden="false"/>
    </xf>
    <xf numFmtId="164" fontId="12" fillId="0" borderId="21" xfId="0" applyFont="true" applyBorder="true" applyAlignment="false" applyProtection="false">
      <alignment horizontal="general" vertical="bottom" textRotation="0" wrapText="false" indent="0" shrinkToFit="false"/>
      <protection locked="true" hidden="false"/>
    </xf>
    <xf numFmtId="164" fontId="12" fillId="0" borderId="58" xfId="0" applyFont="true" applyBorder="true" applyAlignment="false" applyProtection="false">
      <alignment horizontal="general" vertical="bottom" textRotation="0" wrapText="false" indent="0" shrinkToFit="false"/>
      <protection locked="true" hidden="false"/>
    </xf>
    <xf numFmtId="164" fontId="12" fillId="0" borderId="60" xfId="0" applyFont="true" applyBorder="true" applyAlignment="false" applyProtection="false">
      <alignment horizontal="general" vertical="bottom" textRotation="0" wrapText="false" indent="0" shrinkToFit="false"/>
      <protection locked="true" hidden="false"/>
    </xf>
    <xf numFmtId="164" fontId="12" fillId="0" borderId="61" xfId="0" applyFont="true" applyBorder="true" applyAlignment="false" applyProtection="false">
      <alignment horizontal="general" vertical="bottom" textRotation="0" wrapText="false" indent="0" shrinkToFit="false"/>
      <protection locked="true" hidden="false"/>
    </xf>
    <xf numFmtId="164" fontId="12" fillId="0" borderId="0" xfId="0" applyFont="true" applyBorder="false" applyAlignment="false" applyProtection="false">
      <alignment horizontal="general" vertical="bottom" textRotation="0" wrapText="false" indent="0" shrinkToFit="false"/>
      <protection locked="true" hidden="false"/>
    </xf>
    <xf numFmtId="164" fontId="19" fillId="0" borderId="59" xfId="0" applyFont="true" applyBorder="true" applyAlignment="false" applyProtection="false">
      <alignment horizontal="general" vertical="bottom" textRotation="0" wrapText="false" indent="0" shrinkToFit="false"/>
      <protection locked="true" hidden="false"/>
    </xf>
    <xf numFmtId="164" fontId="12" fillId="0" borderId="60" xfId="25" applyFont="true" applyBorder="true" applyAlignment="false" applyProtection="false">
      <alignment horizontal="general" vertical="bottom" textRotation="0" wrapText="false" indent="0" shrinkToFit="false"/>
      <protection locked="true" hidden="false"/>
    </xf>
    <xf numFmtId="164" fontId="19" fillId="0" borderId="37" xfId="0" applyFont="true" applyBorder="true" applyAlignment="false" applyProtection="false">
      <alignment horizontal="general" vertical="bottom" textRotation="0" wrapText="false" indent="0" shrinkToFit="false"/>
      <protection locked="true" hidden="false"/>
    </xf>
    <xf numFmtId="164" fontId="12" fillId="0" borderId="62" xfId="0" applyFont="true" applyBorder="true" applyAlignment="false" applyProtection="false">
      <alignment horizontal="general" vertical="bottom" textRotation="0" wrapText="false" indent="0" shrinkToFit="false"/>
      <protection locked="true" hidden="false"/>
    </xf>
    <xf numFmtId="164" fontId="12" fillId="0" borderId="63" xfId="25" applyFont="true" applyBorder="true" applyAlignment="false" applyProtection="false">
      <alignment horizontal="general" vertical="bottom" textRotation="0" wrapText="false" indent="0" shrinkToFit="false"/>
      <protection locked="true" hidden="false"/>
    </xf>
    <xf numFmtId="164" fontId="12" fillId="0" borderId="24" xfId="25" applyFont="true" applyBorder="true" applyAlignment="false" applyProtection="false">
      <alignment horizontal="general" vertical="bottom" textRotation="0" wrapText="false" indent="0" shrinkToFit="false"/>
      <protection locked="true" hidden="false"/>
    </xf>
    <xf numFmtId="164" fontId="12" fillId="0" borderId="10" xfId="25" applyFont="true" applyBorder="true" applyAlignment="false" applyProtection="false">
      <alignment horizontal="general" vertical="bottom" textRotation="0" wrapText="false" indent="0" shrinkToFit="false"/>
      <protection locked="true" hidden="false"/>
    </xf>
    <xf numFmtId="164" fontId="7" fillId="0" borderId="41" xfId="0" applyFont="true" applyBorder="true" applyAlignment="false" applyProtection="false">
      <alignment horizontal="general" vertical="bottom" textRotation="0" wrapText="false" indent="0" shrinkToFit="false"/>
      <protection locked="true" hidden="false"/>
    </xf>
    <xf numFmtId="164" fontId="7" fillId="0" borderId="19" xfId="0" applyFont="true" applyBorder="true" applyAlignment="false" applyProtection="false">
      <alignment horizontal="general" vertical="bottom" textRotation="0" wrapText="false" indent="0" shrinkToFit="false"/>
      <protection locked="true" hidden="false"/>
    </xf>
    <xf numFmtId="164" fontId="7" fillId="0" borderId="20" xfId="0" applyFont="true" applyBorder="true" applyAlignment="false" applyProtection="false">
      <alignment horizontal="general" vertical="bottom" textRotation="0" wrapText="false" indent="0" shrinkToFit="false"/>
      <protection locked="true" hidden="false"/>
    </xf>
    <xf numFmtId="164" fontId="7" fillId="9" borderId="46" xfId="0" applyFont="true" applyBorder="true" applyAlignment="true" applyProtection="false">
      <alignment horizontal="general" vertical="bottom" textRotation="0" wrapText="true" indent="0" shrinkToFit="false"/>
      <protection locked="true" hidden="false"/>
    </xf>
    <xf numFmtId="164" fontId="7" fillId="9" borderId="41" xfId="0" applyFont="true" applyBorder="true" applyAlignment="true" applyProtection="false">
      <alignment horizontal="general" vertical="bottom" textRotation="0" wrapText="true" indent="0" shrinkToFit="false"/>
      <protection locked="true" hidden="false"/>
    </xf>
    <xf numFmtId="164" fontId="7" fillId="9" borderId="13" xfId="0" applyFont="true" applyBorder="true" applyAlignment="true" applyProtection="false">
      <alignment horizontal="center" vertical="bottom" textRotation="0" wrapText="false" indent="0" shrinkToFit="false"/>
      <protection locked="true" hidden="false"/>
    </xf>
    <xf numFmtId="164" fontId="7" fillId="9" borderId="14" xfId="0" applyFont="true" applyBorder="true" applyAlignment="true" applyProtection="false">
      <alignment horizontal="general" vertical="bottom" textRotation="0" wrapText="true" indent="0" shrinkToFit="false"/>
      <protection locked="true" hidden="false"/>
    </xf>
    <xf numFmtId="164" fontId="7" fillId="9" borderId="47" xfId="0" applyFont="true" applyBorder="true" applyAlignment="true" applyProtection="false">
      <alignment horizontal="general" vertical="bottom" textRotation="0" wrapText="true" indent="0" shrinkToFit="false"/>
      <protection locked="true" hidden="false"/>
    </xf>
    <xf numFmtId="164" fontId="7" fillId="9" borderId="38" xfId="0" applyFont="true" applyBorder="true" applyAlignment="true" applyProtection="false">
      <alignment horizontal="center" vertical="bottom" textRotation="0" wrapText="true" indent="0" shrinkToFit="false"/>
      <protection locked="true" hidden="false"/>
    </xf>
    <xf numFmtId="164" fontId="7" fillId="9" borderId="22" xfId="0" applyFont="true" applyBorder="true" applyAlignment="true" applyProtection="false">
      <alignment horizontal="center" vertical="bottom" textRotation="0" wrapText="true" indent="0" shrinkToFit="false"/>
      <protection locked="true" hidden="false"/>
    </xf>
    <xf numFmtId="164" fontId="7" fillId="9" borderId="15" xfId="0" applyFont="true" applyBorder="true" applyAlignment="true" applyProtection="false">
      <alignment horizontal="center" vertical="bottom" textRotation="0" wrapText="true" indent="0" shrinkToFit="false"/>
      <protection locked="true" hidden="false"/>
    </xf>
    <xf numFmtId="164" fontId="7" fillId="0" borderId="14" xfId="0" applyFont="true" applyBorder="true" applyAlignment="true" applyProtection="false">
      <alignment horizontal="general" vertical="bottom" textRotation="0" wrapText="true" indent="0" shrinkToFit="false"/>
      <protection locked="true" hidden="false"/>
    </xf>
    <xf numFmtId="164" fontId="7" fillId="0" borderId="47" xfId="0" applyFont="true" applyBorder="true" applyAlignment="true" applyProtection="false">
      <alignment horizontal="general" vertical="bottom" textRotation="0" wrapText="true" indent="0" shrinkToFit="false"/>
      <protection locked="true" hidden="false"/>
    </xf>
    <xf numFmtId="164" fontId="7" fillId="0" borderId="38" xfId="0" applyFont="true" applyBorder="true" applyAlignment="true" applyProtection="false">
      <alignment horizontal="center" vertical="bottom" textRotation="0" wrapText="true" indent="0" shrinkToFit="false"/>
      <protection locked="true" hidden="false"/>
    </xf>
    <xf numFmtId="164" fontId="7" fillId="0" borderId="22" xfId="0" applyFont="true" applyBorder="true" applyAlignment="true" applyProtection="false">
      <alignment horizontal="center" vertical="bottom" textRotation="0" wrapText="true" indent="0" shrinkToFit="false"/>
      <protection locked="true" hidden="false"/>
    </xf>
    <xf numFmtId="164" fontId="7" fillId="0" borderId="15" xfId="0" applyFont="true" applyBorder="true" applyAlignment="true" applyProtection="false">
      <alignment horizontal="center" vertical="bottom" textRotation="0" wrapText="true" indent="0" shrinkToFit="false"/>
      <protection locked="true" hidden="false"/>
    </xf>
    <xf numFmtId="164" fontId="0" fillId="0" borderId="4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0" fillId="0" borderId="41" xfId="0" applyFont="false" applyBorder="true" applyAlignment="false" applyProtection="false">
      <alignment horizontal="general" vertical="bottom" textRotation="0" wrapText="false" indent="0" shrinkToFit="false"/>
      <protection locked="true" hidden="false"/>
    </xf>
    <xf numFmtId="164" fontId="7" fillId="2" borderId="40" xfId="0" applyFont="true" applyBorder="true" applyAlignment="false" applyProtection="false">
      <alignment horizontal="general" vertical="bottom" textRotation="0" wrapText="false" indent="0" shrinkToFit="false"/>
      <protection locked="true" hidden="false"/>
    </xf>
    <xf numFmtId="164" fontId="0" fillId="2" borderId="20" xfId="0" applyFont="false" applyBorder="true" applyAlignment="false" applyProtection="false">
      <alignment horizontal="general" vertical="bottom" textRotation="0" wrapText="false" indent="0" shrinkToFit="false"/>
      <protection locked="true" hidden="false"/>
    </xf>
    <xf numFmtId="164" fontId="7" fillId="4" borderId="51" xfId="0" applyFont="true" applyBorder="true" applyAlignment="false" applyProtection="false">
      <alignment horizontal="general" vertical="bottom" textRotation="0" wrapText="false" indent="0" shrinkToFit="false"/>
      <protection locked="true" hidden="false"/>
    </xf>
    <xf numFmtId="164" fontId="0" fillId="0" borderId="53" xfId="0" applyFont="false" applyBorder="true" applyAlignment="false" applyProtection="false">
      <alignment horizontal="general" vertical="bottom" textRotation="0" wrapText="false" indent="0" shrinkToFit="false"/>
      <protection locked="true" hidden="false"/>
    </xf>
    <xf numFmtId="164" fontId="7" fillId="2" borderId="64" xfId="0" applyFont="true" applyBorder="true" applyAlignment="true" applyProtection="false">
      <alignment horizontal="general" vertical="bottom" textRotation="0" wrapText="true" indent="0" shrinkToFit="false"/>
      <protection locked="true" hidden="false"/>
    </xf>
    <xf numFmtId="164" fontId="7" fillId="2" borderId="65" xfId="0" applyFont="true" applyBorder="true" applyAlignment="true" applyProtection="false">
      <alignment horizontal="center" vertical="bottom" textRotation="0" wrapText="false" indent="0" shrinkToFit="false"/>
      <protection locked="true" hidden="false"/>
    </xf>
    <xf numFmtId="164" fontId="7" fillId="2" borderId="66" xfId="0" applyFont="true" applyBorder="true" applyAlignment="true" applyProtection="false">
      <alignment horizontal="center" vertical="bottom" textRotation="0" wrapText="false" indent="0" shrinkToFit="false"/>
      <protection locked="true" hidden="false"/>
    </xf>
    <xf numFmtId="164" fontId="7" fillId="0" borderId="67" xfId="0" applyFont="true" applyBorder="true" applyAlignment="true" applyProtection="false">
      <alignment horizontal="general" vertical="center" textRotation="0" wrapText="false" indent="0" shrinkToFit="false"/>
      <protection locked="true" hidden="false"/>
    </xf>
    <xf numFmtId="164" fontId="6" fillId="0" borderId="68" xfId="25" applyFont="true" applyBorder="true" applyAlignment="true" applyProtection="false">
      <alignment horizontal="general" vertical="center" textRotation="0" wrapText="true" indent="0" shrinkToFit="false"/>
      <protection locked="true" hidden="false"/>
    </xf>
    <xf numFmtId="164" fontId="6" fillId="0" borderId="65" xfId="25" applyFont="true" applyBorder="true" applyAlignment="true" applyProtection="false">
      <alignment horizontal="general" vertical="center" textRotation="0" wrapText="true" indent="0" shrinkToFit="false"/>
      <protection locked="true" hidden="false"/>
    </xf>
    <xf numFmtId="164" fontId="12" fillId="0" borderId="69" xfId="0" applyFont="true" applyBorder="true" applyAlignment="true" applyProtection="false">
      <alignment horizontal="general" vertical="center" textRotation="0" wrapText="true" indent="0" shrinkToFit="false"/>
      <protection locked="true" hidden="false"/>
    </xf>
    <xf numFmtId="164" fontId="6" fillId="0" borderId="69" xfId="0" applyFont="true" applyBorder="true" applyAlignment="true" applyProtection="false">
      <alignment horizontal="general" vertical="center" textRotation="0" wrapText="true" indent="0" shrinkToFit="false"/>
      <protection locked="true" hidden="false"/>
    </xf>
    <xf numFmtId="164" fontId="6" fillId="0" borderId="16" xfId="24" applyFont="true" applyBorder="true" applyAlignment="true" applyProtection="false">
      <alignment horizontal="general" vertical="center" textRotation="0" wrapText="true" indent="0" shrinkToFit="false"/>
      <protection locked="true" hidden="false"/>
    </xf>
    <xf numFmtId="164" fontId="6" fillId="0" borderId="43" xfId="24" applyFont="true" applyBorder="true" applyAlignment="true" applyProtection="false">
      <alignment horizontal="general" vertical="center" textRotation="0" wrapText="true" indent="0" shrinkToFit="false"/>
      <protection locked="true" hidden="false"/>
    </xf>
    <xf numFmtId="164" fontId="6" fillId="0" borderId="43" xfId="0" applyFont="true" applyBorder="true" applyAlignment="true" applyProtection="false">
      <alignment horizontal="general" vertical="center" textRotation="0" wrapText="true" indent="0" shrinkToFit="false"/>
      <protection locked="true" hidden="false"/>
    </xf>
    <xf numFmtId="164" fontId="6" fillId="0" borderId="43" xfId="24" applyFont="true" applyBorder="true" applyAlignment="true" applyProtection="false">
      <alignment horizontal="general" vertical="center" textRotation="0" wrapText="true" indent="0" shrinkToFit="false"/>
      <protection locked="true" hidden="false"/>
    </xf>
    <xf numFmtId="164" fontId="7" fillId="0" borderId="70" xfId="0" applyFont="true" applyBorder="true" applyAlignment="true" applyProtection="false">
      <alignment horizontal="general" vertical="center" textRotation="0" wrapText="false" indent="0" shrinkToFit="false"/>
      <protection locked="true" hidden="false"/>
    </xf>
    <xf numFmtId="164" fontId="12" fillId="0" borderId="43" xfId="21" applyFont="true" applyBorder="true" applyAlignment="true" applyProtection="true">
      <alignment horizontal="general" vertical="center" textRotation="0" wrapText="true" indent="0" shrinkToFit="false"/>
      <protection locked="true" hidden="false"/>
    </xf>
    <xf numFmtId="164" fontId="7" fillId="2" borderId="46" xfId="0" applyFont="true" applyBorder="true" applyAlignment="true" applyProtection="false">
      <alignment horizontal="center" vertical="bottom" textRotation="0" wrapText="false" indent="0" shrinkToFit="false"/>
      <protection locked="true" hidden="false"/>
    </xf>
    <xf numFmtId="164" fontId="7" fillId="2" borderId="41" xfId="0" applyFont="true" applyBorder="true" applyAlignment="true" applyProtection="false">
      <alignment horizontal="center" vertical="bottom" textRotation="0" wrapText="false" indent="0" shrinkToFit="false"/>
      <protection locked="true" hidden="false"/>
    </xf>
    <xf numFmtId="164" fontId="6" fillId="0" borderId="1" xfId="0" applyFont="true" applyBorder="true" applyAlignment="true" applyProtection="false">
      <alignment horizontal="center" vertical="center" textRotation="0" wrapText="false" indent="0" shrinkToFit="false"/>
      <protection locked="true" hidden="false"/>
    </xf>
    <xf numFmtId="164" fontId="6" fillId="0" borderId="2" xfId="0" applyFont="true" applyBorder="true" applyAlignment="true" applyProtection="false">
      <alignment horizontal="center" vertical="center" textRotation="0" wrapText="true" indent="0" shrinkToFit="false"/>
      <protection locked="true" hidden="false"/>
    </xf>
    <xf numFmtId="164" fontId="6" fillId="0" borderId="9" xfId="0" applyFont="true" applyBorder="true" applyAlignment="true" applyProtection="false">
      <alignment horizontal="center" vertical="center" textRotation="0" wrapText="true" indent="0" shrinkToFit="false"/>
      <protection locked="true" hidden="false"/>
    </xf>
    <xf numFmtId="164" fontId="6" fillId="0" borderId="10" xfId="0" applyFont="true" applyBorder="true" applyAlignment="true" applyProtection="false">
      <alignment horizontal="center" vertical="center" textRotation="0" wrapText="true" indent="0" shrinkToFit="false"/>
      <protection locked="true" hidden="false"/>
    </xf>
    <xf numFmtId="164" fontId="0" fillId="0" borderId="0" xfId="0" applyFont="false" applyBorder="false" applyAlignment="true" applyProtection="false">
      <alignment horizontal="center" vertical="center" textRotation="0" wrapText="true" indent="0" shrinkToFit="false"/>
      <protection locked="true" hidden="false"/>
    </xf>
    <xf numFmtId="164" fontId="6" fillId="0" borderId="1" xfId="0" applyFont="true" applyBorder="true" applyAlignment="true" applyProtection="false">
      <alignment horizontal="center" vertical="center" textRotation="0" wrapText="true" indent="0" shrinkToFit="false"/>
      <protection locked="true" hidden="false"/>
    </xf>
    <xf numFmtId="164" fontId="6" fillId="0" borderId="4" xfId="0" applyFont="true" applyBorder="true" applyAlignment="true" applyProtection="false">
      <alignment horizontal="center" vertical="center" textRotation="0" wrapText="true" indent="0" shrinkToFit="false"/>
      <protection locked="true" hidden="false"/>
    </xf>
    <xf numFmtId="164" fontId="6" fillId="0" borderId="5" xfId="0" applyFont="true" applyBorder="true" applyAlignment="true" applyProtection="false">
      <alignment horizontal="center" vertical="center" textRotation="0" wrapText="true" indent="0" shrinkToFit="false"/>
      <protection locked="true" hidden="false"/>
    </xf>
    <xf numFmtId="164" fontId="0" fillId="0" borderId="28" xfId="0" applyFont="false" applyBorder="true" applyAlignment="true" applyProtection="false">
      <alignment horizontal="center" vertical="center" textRotation="0" wrapText="tru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4" fontId="7" fillId="2" borderId="19" xfId="0" applyFont="true" applyBorder="true" applyAlignment="true" applyProtection="false">
      <alignment horizontal="center" vertical="bottom" textRotation="0" wrapText="false" indent="0" shrinkToFit="false"/>
      <protection locked="true" hidden="false"/>
    </xf>
    <xf numFmtId="164" fontId="7" fillId="2" borderId="20" xfId="0" applyFont="true" applyBorder="true" applyAlignment="true" applyProtection="false">
      <alignment horizontal="center" vertical="bottom" textRotation="0" wrapText="false" indent="0" shrinkToFit="false"/>
      <protection locked="true" hidden="false"/>
    </xf>
    <xf numFmtId="164" fontId="6" fillId="0" borderId="4" xfId="24" applyFont="true" applyBorder="true" applyAlignment="true" applyProtection="false">
      <alignment horizontal="left" vertical="center" textRotation="0" wrapText="false" indent="0" shrinkToFit="false"/>
      <protection locked="true" hidden="false"/>
    </xf>
    <xf numFmtId="172" fontId="6" fillId="0" borderId="16" xfId="24" applyFont="false" applyBorder="true" applyAlignment="true" applyProtection="false">
      <alignment horizontal="center" vertical="center" textRotation="0" wrapText="false" indent="0" shrinkToFit="false"/>
      <protection locked="true" hidden="false"/>
    </xf>
    <xf numFmtId="164" fontId="6" fillId="0" borderId="5" xfId="24" applyFont="true" applyBorder="true" applyAlignment="true" applyProtection="false">
      <alignment horizontal="left" vertical="center" textRotation="0" wrapText="true" indent="0" shrinkToFit="false"/>
      <protection locked="true" hidden="false"/>
    </xf>
    <xf numFmtId="164" fontId="6" fillId="0" borderId="71" xfId="0" applyFont="true" applyBorder="true" applyAlignment="true" applyProtection="false">
      <alignment horizontal="general" vertical="center" textRotation="0" wrapText="true" indent="0" shrinkToFit="false"/>
      <protection locked="true" hidden="false"/>
    </xf>
    <xf numFmtId="172" fontId="6" fillId="0" borderId="72" xfId="0" applyFont="true" applyBorder="true" applyAlignment="true" applyProtection="false">
      <alignment horizontal="center" vertical="center" textRotation="0" wrapText="true" indent="0" shrinkToFit="false"/>
      <protection locked="true" hidden="false"/>
    </xf>
    <xf numFmtId="164" fontId="6" fillId="0" borderId="73" xfId="0" applyFont="true" applyBorder="true" applyAlignment="true" applyProtection="false">
      <alignment horizontal="center" vertical="center" textRotation="0" wrapText="true" indent="0" shrinkToFit="false"/>
      <protection locked="true" hidden="false"/>
    </xf>
    <xf numFmtId="164" fontId="6" fillId="0" borderId="73" xfId="0" applyFont="true" applyBorder="true" applyAlignment="true" applyProtection="false">
      <alignment horizontal="left" vertical="center" textRotation="0" wrapText="true" indent="0" shrinkToFit="false"/>
      <protection locked="true" hidden="false"/>
    </xf>
    <xf numFmtId="164" fontId="6" fillId="0" borderId="5" xfId="24" applyFont="true" applyBorder="true" applyAlignment="true" applyProtection="false">
      <alignment horizontal="center" vertical="center" textRotation="0" wrapText="true" indent="0" shrinkToFit="false"/>
      <protection locked="true" hidden="false"/>
    </xf>
    <xf numFmtId="172" fontId="0" fillId="0" borderId="0" xfId="0" applyFont="false" applyBorder="false" applyAlignment="true" applyProtection="false">
      <alignment horizontal="center" vertical="center" textRotation="0" wrapText="false" indent="0" shrinkToFit="false"/>
      <protection locked="true" hidden="false"/>
    </xf>
    <xf numFmtId="164" fontId="6" fillId="0" borderId="1" xfId="0" applyFont="true" applyBorder="true" applyAlignment="true" applyProtection="false">
      <alignment horizontal="left" vertical="center" textRotation="0" wrapText="false" indent="0" shrinkToFit="false"/>
      <protection locked="true" hidden="false"/>
    </xf>
    <xf numFmtId="172" fontId="0" fillId="0" borderId="17" xfId="0" applyFont="false" applyBorder="true" applyAlignment="true" applyProtection="false">
      <alignment horizontal="center" vertical="center" textRotation="0" wrapText="false" indent="0" shrinkToFit="false"/>
      <protection locked="true" hidden="false"/>
    </xf>
    <xf numFmtId="164" fontId="6" fillId="0" borderId="2" xfId="0" applyFont="true" applyBorder="true" applyAlignment="true" applyProtection="false">
      <alignment horizontal="left" vertical="center" textRotation="0" wrapText="false" indent="0" shrinkToFit="false"/>
      <protection locked="true" hidden="false"/>
    </xf>
    <xf numFmtId="164" fontId="6" fillId="0" borderId="4" xfId="0" applyFont="true" applyBorder="true" applyAlignment="true" applyProtection="false">
      <alignment horizontal="left" vertical="center" textRotation="0" wrapText="false" indent="0" shrinkToFit="false"/>
      <protection locked="true" hidden="false"/>
    </xf>
    <xf numFmtId="164" fontId="6" fillId="0" borderId="5" xfId="0" applyFont="true" applyBorder="true" applyAlignment="true" applyProtection="false">
      <alignment horizontal="left" vertical="center" textRotation="0" wrapText="false" indent="0" shrinkToFit="false"/>
      <protection locked="true" hidden="false"/>
    </xf>
    <xf numFmtId="172" fontId="6" fillId="0" borderId="16" xfId="0" applyFont="true" applyBorder="true" applyAlignment="true" applyProtection="false">
      <alignment horizontal="center" vertical="center" textRotation="0" wrapText="false" indent="0" shrinkToFit="false"/>
      <protection locked="true" hidden="false"/>
    </xf>
    <xf numFmtId="164" fontId="6" fillId="0" borderId="4" xfId="24" applyFont="true" applyBorder="true" applyAlignment="true" applyProtection="false">
      <alignment horizontal="left" vertical="center" textRotation="0" wrapText="true" indent="0" shrinkToFit="false"/>
      <protection locked="true" hidden="false"/>
    </xf>
    <xf numFmtId="164" fontId="6" fillId="0" borderId="40" xfId="0" applyFont="true" applyBorder="true" applyAlignment="true" applyProtection="false">
      <alignment horizontal="center" vertical="center" textRotation="0" wrapText="true" indent="0" shrinkToFit="false"/>
      <protection locked="true" hidden="false"/>
    </xf>
    <xf numFmtId="173" fontId="6" fillId="0" borderId="17" xfId="0" applyFont="true" applyBorder="true" applyAlignment="true" applyProtection="false">
      <alignment horizontal="center" vertical="bottom" textRotation="0" wrapText="false" indent="0" shrinkToFit="false"/>
      <protection locked="true" hidden="false"/>
    </xf>
    <xf numFmtId="164" fontId="6" fillId="0" borderId="2" xfId="0" applyFont="true" applyBorder="true" applyAlignment="true" applyProtection="false">
      <alignment horizontal="center" vertical="center" textRotation="0" wrapText="false" indent="0" shrinkToFit="false"/>
      <protection locked="true" hidden="false"/>
    </xf>
    <xf numFmtId="164" fontId="6" fillId="0" borderId="9" xfId="0" applyFont="true" applyBorder="true" applyAlignment="true" applyProtection="false">
      <alignment horizontal="center" vertical="center" textRotation="0" wrapText="false" indent="0" shrinkToFit="false"/>
      <protection locked="true" hidden="false"/>
    </xf>
    <xf numFmtId="173" fontId="0" fillId="0" borderId="24" xfId="0" applyFont="false" applyBorder="true" applyAlignment="true" applyProtection="false">
      <alignment horizontal="center" vertical="bottom" textRotation="0" wrapText="false" indent="0" shrinkToFit="false"/>
      <protection locked="true" hidden="false"/>
    </xf>
    <xf numFmtId="164" fontId="6" fillId="0" borderId="10" xfId="0" applyFont="true" applyBorder="true" applyAlignment="true" applyProtection="false">
      <alignment horizontal="center" vertical="center" textRotation="0" wrapText="false" indent="0" shrinkToFit="false"/>
      <protection locked="true" hidden="false"/>
    </xf>
    <xf numFmtId="164" fontId="20" fillId="0" borderId="57" xfId="0" applyFont="true" applyBorder="true" applyAlignment="true" applyProtection="false">
      <alignment horizontal="center" vertical="center" textRotation="0" wrapText="false" indent="0" shrinkToFit="false"/>
      <protection locked="true" hidden="false"/>
    </xf>
    <xf numFmtId="172" fontId="20" fillId="0" borderId="16" xfId="0" applyFont="true" applyBorder="true" applyAlignment="true" applyProtection="false">
      <alignment horizontal="center" vertical="center" textRotation="0" wrapText="false" indent="0" shrinkToFit="false"/>
      <protection locked="true" hidden="false"/>
    </xf>
    <xf numFmtId="164" fontId="20" fillId="0" borderId="5" xfId="0" applyFont="true" applyBorder="true" applyAlignment="true" applyProtection="false">
      <alignment horizontal="center" vertical="center" textRotation="0" wrapText="false" indent="0" shrinkToFit="false"/>
      <protection locked="true" hidden="false"/>
    </xf>
    <xf numFmtId="164" fontId="20" fillId="0" borderId="4" xfId="0" applyFont="true" applyBorder="true" applyAlignment="true" applyProtection="false">
      <alignment horizontal="center" vertical="center" textRotation="0" wrapText="false" indent="0" shrinkToFit="false"/>
      <protection locked="true" hidden="false"/>
    </xf>
    <xf numFmtId="164" fontId="20" fillId="0" borderId="9" xfId="0" applyFont="true" applyBorder="true" applyAlignment="true" applyProtection="false">
      <alignment horizontal="center" vertical="center" textRotation="0" wrapText="false" indent="0" shrinkToFit="false"/>
      <protection locked="true" hidden="false"/>
    </xf>
    <xf numFmtId="172" fontId="20" fillId="0" borderId="24" xfId="0" applyFont="true" applyBorder="true" applyAlignment="true" applyProtection="false">
      <alignment horizontal="center" vertical="center" textRotation="0" wrapText="false" indent="0" shrinkToFit="false"/>
      <protection locked="true" hidden="false"/>
    </xf>
    <xf numFmtId="164" fontId="20" fillId="0" borderId="10" xfId="0" applyFont="true" applyBorder="true" applyAlignment="true" applyProtection="false">
      <alignment horizontal="center" vertical="center" textRotation="0" wrapText="false" indent="0" shrinkToFit="false"/>
      <protection locked="true" hidden="false"/>
    </xf>
    <xf numFmtId="164" fontId="6" fillId="0" borderId="4" xfId="0" applyFont="true" applyBorder="true" applyAlignment="true" applyProtection="false">
      <alignment horizontal="center" vertical="center" textRotation="0" wrapText="false" indent="0" shrinkToFit="false"/>
      <protection locked="true" hidden="false"/>
    </xf>
    <xf numFmtId="164" fontId="0" fillId="0" borderId="2" xfId="0" applyFont="false" applyBorder="true" applyAlignment="true" applyProtection="false">
      <alignment horizontal="center" vertical="center" textRotation="0" wrapText="true" indent="0" shrinkToFit="false"/>
      <protection locked="true" hidden="false"/>
    </xf>
    <xf numFmtId="172" fontId="0" fillId="0" borderId="24" xfId="0" applyFont="false" applyBorder="true" applyAlignment="true" applyProtection="false">
      <alignment horizontal="center" vertical="center" textRotation="0" wrapText="false" indent="0" shrinkToFit="false"/>
      <protection locked="true" hidden="false"/>
    </xf>
    <xf numFmtId="164" fontId="0" fillId="0" borderId="10" xfId="0" applyFont="false" applyBorder="true" applyAlignment="true" applyProtection="false">
      <alignment horizontal="center" vertical="center" textRotation="0" wrapText="false" indent="0" shrinkToFit="false"/>
      <protection locked="true" hidden="false"/>
    </xf>
    <xf numFmtId="172" fontId="0" fillId="0" borderId="16" xfId="0" applyFont="false" applyBorder="true" applyAlignment="true" applyProtection="false">
      <alignment horizontal="center" vertical="center" textRotation="0" wrapText="false" indent="0" shrinkToFit="false"/>
      <protection locked="true" hidden="false"/>
    </xf>
    <xf numFmtId="164" fontId="0" fillId="0" borderId="5" xfId="0" applyFont="false" applyBorder="true" applyAlignment="true" applyProtection="false">
      <alignment horizontal="center" vertical="center" textRotation="0" wrapText="false" indent="0" shrinkToFit="false"/>
      <protection locked="true" hidden="false"/>
    </xf>
    <xf numFmtId="164" fontId="6" fillId="0" borderId="11" xfId="0" applyFont="true" applyBorder="true" applyAlignment="true" applyProtection="false">
      <alignment horizontal="center" vertical="center" textRotation="0" wrapText="false" indent="0" shrinkToFit="false"/>
      <protection locked="true" hidden="false"/>
    </xf>
    <xf numFmtId="164" fontId="0" fillId="0" borderId="74" xfId="0" applyFont="false" applyBorder="true" applyAlignment="true" applyProtection="false">
      <alignment horizontal="center" vertical="center" textRotation="0" wrapText="false" indent="0" shrinkToFit="false"/>
      <protection locked="true" hidden="false"/>
    </xf>
    <xf numFmtId="172" fontId="0" fillId="0" borderId="75" xfId="0" applyFont="false" applyBorder="true" applyAlignment="true" applyProtection="false">
      <alignment horizontal="center" vertical="center" textRotation="0" wrapText="false" indent="0" shrinkToFit="false"/>
      <protection locked="true" hidden="false"/>
    </xf>
    <xf numFmtId="164" fontId="0" fillId="0" borderId="76" xfId="0" applyFont="false" applyBorder="true" applyAlignment="true" applyProtection="false">
      <alignment horizontal="center" vertical="center" textRotation="0" wrapText="false" indent="0" shrinkToFit="false"/>
      <protection locked="true" hidden="false"/>
    </xf>
    <xf numFmtId="164" fontId="0" fillId="0" borderId="75" xfId="0" applyFont="false" applyBorder="true" applyAlignment="true" applyProtection="false">
      <alignment horizontal="center" vertical="center" textRotation="0" wrapText="false" indent="0" shrinkToFit="false"/>
      <protection locked="true" hidden="false"/>
    </xf>
    <xf numFmtId="164" fontId="0" fillId="0" borderId="12" xfId="0" applyFont="false" applyBorder="true" applyAlignment="true" applyProtection="false">
      <alignment horizontal="center" vertical="center" textRotation="0" wrapText="false" indent="0" shrinkToFit="false"/>
      <protection locked="true" hidden="false"/>
    </xf>
    <xf numFmtId="172" fontId="6" fillId="0" borderId="17" xfId="0" applyFont="true" applyBorder="true" applyAlignment="true" applyProtection="false">
      <alignment horizontal="center" vertical="center" textRotation="0" wrapText="false" indent="0" shrinkToFit="false"/>
      <protection locked="true" hidden="false"/>
    </xf>
    <xf numFmtId="172" fontId="6" fillId="0" borderId="24" xfId="0" applyFont="true" applyBorder="true" applyAlignment="true" applyProtection="false">
      <alignment horizontal="center" vertical="center" textRotation="0" wrapText="false" indent="0" shrinkToFit="false"/>
      <protection locked="true" hidden="false"/>
    </xf>
  </cellXfs>
  <cellStyles count="14">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Explanatory Text 2" xfId="21" builtinId="53" customBuiltin="true"/>
    <cellStyle name="Hyperlink 2" xfId="22" builtinId="53" customBuiltin="true"/>
    <cellStyle name="Hyperlink 3" xfId="23" builtinId="53" customBuiltin="true"/>
    <cellStyle name="Normal 2" xfId="24" builtinId="53" customBuiltin="true"/>
    <cellStyle name="Normal 3" xfId="25" builtinId="53" customBuiltin="true"/>
    <cellStyle name="TableStyleLight1" xfId="26" builtinId="53" customBuiltin="true"/>
    <cellStyle name="TableStyleLight1 2" xfId="27" builtinId="53" customBuiltin="true"/>
    <cellStyle name="*unknown*" xfId="20" builtinId="8" customBuiltin="false"/>
  </cellStyles>
  <dxfs count="69">
    <dxf>
      <fill>
        <patternFill>
          <bgColor rgb="FF1FB714"/>
        </patternFill>
      </fill>
    </dxf>
    <dxf>
      <fill>
        <patternFill>
          <bgColor rgb="FFFF6600"/>
        </patternFill>
      </fill>
    </dxf>
    <dxf>
      <fill>
        <patternFill>
          <bgColor rgb="FFDD0806"/>
        </patternFill>
      </fill>
    </dxf>
    <dxf>
      <fill>
        <patternFill>
          <bgColor rgb="FF1FB714"/>
        </patternFill>
      </fill>
    </dxf>
    <dxf>
      <fill>
        <patternFill>
          <bgColor rgb="FFFF6600"/>
        </patternFill>
      </fill>
    </dxf>
    <dxf>
      <fill>
        <patternFill>
          <bgColor rgb="FFDD0806"/>
        </patternFill>
      </fill>
    </dxf>
    <dxf>
      <font>
        <color rgb="00FFFFFF"/>
      </font>
      <fill>
        <patternFill>
          <bgColor rgb="FF1FB714"/>
        </patternFill>
      </fill>
    </dxf>
    <dxf>
      <fill>
        <patternFill>
          <bgColor rgb="FFFF9900"/>
        </patternFill>
      </fill>
    </dxf>
    <dxf>
      <fill>
        <patternFill>
          <bgColor rgb="FFDD0806"/>
        </patternFill>
      </fill>
    </dxf>
    <dxf>
      <fill>
        <patternFill>
          <bgColor rgb="FF1FB714"/>
        </patternFill>
      </fill>
    </dxf>
    <dxf>
      <fill>
        <patternFill>
          <bgColor rgb="FFFF6600"/>
        </patternFill>
      </fill>
    </dxf>
    <dxf>
      <fill>
        <patternFill>
          <bgColor rgb="FFDD0806"/>
        </patternFill>
      </fill>
    </dxf>
    <dxf>
      <fill>
        <patternFill>
          <bgColor rgb="FF1FB714"/>
        </patternFill>
      </fill>
    </dxf>
    <dxf>
      <fill>
        <patternFill>
          <bgColor rgb="FFFF6600"/>
        </patternFill>
      </fill>
    </dxf>
    <dxf>
      <fill>
        <patternFill>
          <bgColor rgb="FFDD0806"/>
        </patternFill>
      </fill>
    </dxf>
    <dxf>
      <font>
        <color rgb="00FFFFFF"/>
      </font>
      <fill>
        <patternFill>
          <bgColor rgb="FF1FB714"/>
        </patternFill>
      </fill>
    </dxf>
    <dxf>
      <fill>
        <patternFill>
          <bgColor rgb="FFFF9900"/>
        </patternFill>
      </fill>
    </dxf>
    <dxf>
      <fill>
        <patternFill>
          <bgColor rgb="FFDD0806"/>
        </patternFill>
      </fill>
    </dxf>
    <dxf>
      <fill>
        <patternFill>
          <bgColor rgb="FF1FB714"/>
        </patternFill>
      </fill>
    </dxf>
    <dxf>
      <fill>
        <patternFill>
          <bgColor rgb="FFFF6600"/>
        </patternFill>
      </fill>
    </dxf>
    <dxf>
      <fill>
        <patternFill>
          <bgColor rgb="FFDD0806"/>
        </patternFill>
      </fill>
    </dxf>
    <dxf>
      <font>
        <color rgb="00FFFFFF"/>
      </font>
      <fill>
        <patternFill>
          <bgColor rgb="FF1FB714"/>
        </patternFill>
      </fill>
    </dxf>
    <dxf>
      <fill>
        <patternFill>
          <bgColor rgb="FFFF9900"/>
        </patternFill>
      </fill>
    </dxf>
    <dxf>
      <fill>
        <patternFill>
          <bgColor rgb="FFDD0806"/>
        </patternFill>
      </fill>
    </dxf>
    <dxf>
      <fill>
        <patternFill>
          <bgColor rgb="FF1FB714"/>
        </patternFill>
      </fill>
    </dxf>
    <dxf>
      <fill>
        <patternFill>
          <bgColor rgb="FFFF6600"/>
        </patternFill>
      </fill>
    </dxf>
    <dxf>
      <fill>
        <patternFill>
          <bgColor rgb="FFDD0806"/>
        </patternFill>
      </fill>
    </dxf>
    <dxf>
      <fill>
        <patternFill>
          <bgColor rgb="FF1FB714"/>
        </patternFill>
      </fill>
    </dxf>
    <dxf>
      <fill>
        <patternFill>
          <bgColor rgb="FFFF6600"/>
        </patternFill>
      </fill>
    </dxf>
    <dxf>
      <fill>
        <patternFill>
          <bgColor rgb="FFDD0806"/>
        </patternFill>
      </fill>
    </dxf>
    <dxf>
      <font>
        <color rgb="00FFFFFF"/>
      </font>
      <fill>
        <patternFill>
          <bgColor rgb="FF1FB714"/>
        </patternFill>
      </fill>
    </dxf>
    <dxf>
      <fill>
        <patternFill>
          <bgColor rgb="FFFF9900"/>
        </patternFill>
      </fill>
    </dxf>
    <dxf>
      <fill>
        <patternFill>
          <bgColor rgb="FFDD0806"/>
        </patternFill>
      </fill>
    </dxf>
    <dxf>
      <fill>
        <patternFill>
          <bgColor rgb="FF1FB714"/>
        </patternFill>
      </fill>
    </dxf>
    <dxf>
      <fill>
        <patternFill>
          <bgColor rgb="FFFF6600"/>
        </patternFill>
      </fill>
    </dxf>
    <dxf>
      <fill>
        <patternFill>
          <bgColor rgb="FFDD0806"/>
        </patternFill>
      </fill>
    </dxf>
    <dxf>
      <fill>
        <patternFill>
          <bgColor rgb="FF1FB714"/>
        </patternFill>
      </fill>
    </dxf>
    <dxf>
      <fill>
        <patternFill>
          <bgColor rgb="FFFF6600"/>
        </patternFill>
      </fill>
    </dxf>
    <dxf>
      <fill>
        <patternFill>
          <bgColor rgb="FFDD0806"/>
        </patternFill>
      </fill>
    </dxf>
    <dxf>
      <fill>
        <patternFill>
          <bgColor rgb="FF1FB714"/>
        </patternFill>
      </fill>
    </dxf>
    <dxf>
      <fill>
        <patternFill>
          <bgColor rgb="FFDD0806"/>
        </patternFill>
      </fill>
    </dxf>
    <dxf>
      <fill>
        <patternFill>
          <bgColor rgb="FF1FB714"/>
        </patternFill>
      </fill>
    </dxf>
    <dxf>
      <fill>
        <patternFill>
          <bgColor rgb="FFFFCC00"/>
        </patternFill>
      </fill>
    </dxf>
    <dxf>
      <fill>
        <patternFill>
          <bgColor rgb="FFDD0806"/>
        </patternFill>
      </fill>
    </dxf>
    <dxf>
      <fill>
        <patternFill>
          <bgColor rgb="FF1FB714"/>
        </patternFill>
      </fill>
    </dxf>
    <dxf>
      <fill>
        <patternFill>
          <bgColor rgb="FFFFCC00"/>
        </patternFill>
      </fill>
    </dxf>
    <dxf>
      <fill>
        <patternFill>
          <bgColor rgb="FFDD0806"/>
        </patternFill>
      </fill>
    </dxf>
    <dxf>
      <fill>
        <patternFill>
          <bgColor rgb="FF1FB714"/>
        </patternFill>
      </fill>
    </dxf>
    <dxf>
      <fill>
        <patternFill>
          <bgColor rgb="FFDD0806"/>
        </patternFill>
      </fill>
    </dxf>
    <dxf>
      <fill>
        <patternFill>
          <bgColor rgb="FF1FB714"/>
        </patternFill>
      </fill>
    </dxf>
    <dxf>
      <fill>
        <patternFill>
          <bgColor rgb="FFDD0806"/>
        </patternFill>
      </fill>
    </dxf>
    <dxf>
      <fill>
        <patternFill>
          <bgColor rgb="FF1FB714"/>
        </patternFill>
      </fill>
    </dxf>
    <dxf>
      <fill>
        <patternFill>
          <bgColor rgb="FFDD0806"/>
        </patternFill>
      </fill>
    </dxf>
    <dxf>
      <fill>
        <patternFill>
          <bgColor rgb="FF1FB714"/>
        </patternFill>
      </fill>
    </dxf>
    <dxf>
      <fill>
        <patternFill>
          <bgColor rgb="FFDD0806"/>
        </patternFill>
      </fill>
    </dxf>
    <dxf>
      <fill>
        <patternFill>
          <bgColor rgb="FF1FB714"/>
        </patternFill>
      </fill>
    </dxf>
    <dxf>
      <fill>
        <patternFill>
          <bgColor rgb="FFDD0806"/>
        </patternFill>
      </fill>
    </dxf>
    <dxf>
      <fill>
        <patternFill>
          <bgColor rgb="FF1FB714"/>
        </patternFill>
      </fill>
    </dxf>
    <dxf>
      <fill>
        <patternFill>
          <bgColor rgb="FFDD0806"/>
        </patternFill>
      </fill>
    </dxf>
    <dxf>
      <fill>
        <patternFill>
          <bgColor rgb="FF1FB714"/>
        </patternFill>
      </fill>
    </dxf>
    <dxf>
      <fill>
        <patternFill>
          <bgColor rgb="FFDD0806"/>
        </patternFill>
      </fill>
    </dxf>
    <dxf>
      <fill>
        <patternFill>
          <bgColor rgb="FF1FB714"/>
        </patternFill>
      </fill>
    </dxf>
    <dxf>
      <fill>
        <patternFill>
          <bgColor rgb="FFDD0806"/>
        </patternFill>
      </fill>
    </dxf>
    <dxf>
      <fill>
        <patternFill>
          <bgColor rgb="FF1FB714"/>
        </patternFill>
      </fill>
    </dxf>
    <dxf>
      <fill>
        <patternFill>
          <bgColor rgb="FF1FB714"/>
        </patternFill>
      </fill>
    </dxf>
    <dxf>
      <fill>
        <patternFill>
          <bgColor rgb="FF1FB714"/>
        </patternFill>
      </fill>
    </dxf>
    <dxf>
      <fill>
        <patternFill>
          <bgColor rgb="FF1FB714"/>
        </patternFill>
      </fill>
    </dxf>
    <dxf>
      <fill>
        <patternFill>
          <bgColor rgb="FF1FB714"/>
        </patternFill>
      </fill>
    </dxf>
    <dxf>
      <fill>
        <patternFill>
          <bgColor rgb="FF1FB714"/>
        </patternFill>
      </fill>
    </dxf>
  </dxfs>
  <colors>
    <indexedColors>
      <rgbColor rgb="FF000000"/>
      <rgbColor rgb="FFFFFFFF"/>
      <rgbColor rgb="FFFF0000"/>
      <rgbColor rgb="FF00FF00"/>
      <rgbColor rgb="FF0000D4"/>
      <rgbColor rgb="FFFFFF00"/>
      <rgbColor rgb="FFFF00FF"/>
      <rgbColor rgb="FF00FFFF"/>
      <rgbColor rgb="FF800000"/>
      <rgbColor rgb="FF1FB714"/>
      <rgbColor rgb="FF000090"/>
      <rgbColor rgb="FF808000"/>
      <rgbColor rgb="FF800080"/>
      <rgbColor rgb="FF008080"/>
      <rgbColor rgb="FFC0C0C0"/>
      <rgbColor rgb="FF7F7F7F"/>
      <rgbColor rgb="FF9999FF"/>
      <rgbColor rgb="FFC0504D"/>
      <rgbColor rgb="FFFFFFCC"/>
      <rgbColor rgb="FFCCFFFF"/>
      <rgbColor rgb="FF660066"/>
      <rgbColor rgb="FFFF8080"/>
      <rgbColor rgb="FF0084D1"/>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DD0806"/>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hyperlink" Target="http://argo.egi.eu/lavoisier/site_reports?accept=html" TargetMode="External"/><Relationship Id="rId2" Type="http://schemas.openxmlformats.org/officeDocument/2006/relationships/hyperlink" Target="http://pprc.qmul.ac.uk/~lloyd/gridpp/argo.html" TargetMode="Externa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hyperlink" Target="mailto:cern@school" TargetMode="Externa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Y24"/>
  <sheetViews>
    <sheetView showFormulas="false" showGridLines="false" showRowColHeaders="true" showZeros="true" rightToLeft="false" tabSelected="false" showOutlineSymbols="true" defaultGridColor="true" view="normal" topLeftCell="A1" colorId="64" zoomScale="90" zoomScaleNormal="90" zoomScalePageLayoutView="100" workbookViewId="0">
      <selection pane="topLeft" activeCell="B23" activeCellId="0" sqref="B23"/>
    </sheetView>
  </sheetViews>
  <sheetFormatPr defaultRowHeight="12.75" zeroHeight="false" outlineLevelRow="0" outlineLevelCol="0"/>
  <cols>
    <col collapsed="false" customWidth="true" hidden="false" outlineLevel="0" max="1" min="1" style="0" width="15.42"/>
    <col collapsed="false" customWidth="true" hidden="false" outlineLevel="0" max="2" min="2" style="0" width="40.42"/>
    <col collapsed="false" customWidth="true" hidden="false" outlineLevel="0" max="3" min="3" style="1" width="23.86"/>
    <col collapsed="false" customWidth="true" hidden="false" outlineLevel="0" max="4" min="4" style="1" width="11.14"/>
    <col collapsed="false" customWidth="true" hidden="false" outlineLevel="0" max="5" min="5" style="1" width="10.42"/>
    <col collapsed="false" customWidth="true" hidden="false" outlineLevel="0" max="6" min="6" style="1" width="8.42"/>
    <col collapsed="false" customWidth="true" hidden="false" outlineLevel="0" max="8" min="7" style="0" width="8.71"/>
    <col collapsed="false" customWidth="true" hidden="false" outlineLevel="0" max="9" min="9" style="0" width="9.42"/>
    <col collapsed="false" customWidth="true" hidden="false" outlineLevel="0" max="24" min="10" style="0" width="8.71"/>
    <col collapsed="false" customWidth="true" hidden="false" outlineLevel="0" max="25" min="25" style="0" width="32.15"/>
    <col collapsed="false" customWidth="true" hidden="false" outlineLevel="0" max="27" min="26" style="0" width="8.71"/>
    <col collapsed="false" customWidth="true" hidden="false" outlineLevel="0" max="28" min="28" style="0" width="33.14"/>
    <col collapsed="false" customWidth="true" hidden="false" outlineLevel="0" max="33" min="29" style="0" width="8.71"/>
    <col collapsed="false" customWidth="true" hidden="false" outlineLevel="0" max="34" min="34" style="0" width="20.99"/>
    <col collapsed="false" customWidth="true" hidden="false" outlineLevel="0" max="1025" min="35" style="0" width="8.86"/>
  </cols>
  <sheetData>
    <row r="1" customFormat="false" ht="13.5" hidden="false" customHeight="false" outlineLevel="0" collapsed="false"/>
    <row r="2" customFormat="false" ht="12.75" hidden="false" customHeight="false" outlineLevel="0" collapsed="false">
      <c r="A2" s="2" t="s">
        <v>0</v>
      </c>
      <c r="B2" s="3"/>
      <c r="G2" s="4"/>
      <c r="H2" s="5" t="s">
        <v>1</v>
      </c>
      <c r="I2" s="5"/>
      <c r="J2" s="5"/>
    </row>
    <row r="3" customFormat="false" ht="12.75" hidden="false" customHeight="false" outlineLevel="0" collapsed="false">
      <c r="A3" s="6" t="s">
        <v>2</v>
      </c>
      <c r="B3" s="7" t="s">
        <v>3</v>
      </c>
      <c r="G3" s="8"/>
      <c r="H3" s="9" t="s">
        <v>4</v>
      </c>
      <c r="I3" s="9"/>
      <c r="J3" s="9"/>
    </row>
    <row r="4" customFormat="false" ht="12.75" hidden="false" customHeight="false" outlineLevel="0" collapsed="false">
      <c r="A4" s="6" t="s">
        <v>5</v>
      </c>
      <c r="B4" s="7" t="s">
        <v>6</v>
      </c>
      <c r="G4" s="10"/>
      <c r="H4" s="11" t="s">
        <v>7</v>
      </c>
      <c r="I4" s="11"/>
      <c r="J4" s="11"/>
    </row>
    <row r="5" customFormat="false" ht="13.5" hidden="false" customHeight="false" outlineLevel="0" collapsed="false">
      <c r="A5" s="12" t="s">
        <v>8</v>
      </c>
      <c r="B5" s="13" t="s">
        <v>9</v>
      </c>
      <c r="G5" s="14"/>
      <c r="H5" s="11" t="s">
        <v>10</v>
      </c>
      <c r="I5" s="11"/>
      <c r="J5" s="11"/>
    </row>
    <row r="6" customFormat="false" ht="13.5" hidden="false" customHeight="false" outlineLevel="0" collapsed="false">
      <c r="G6" s="15"/>
      <c r="H6" s="16" t="s">
        <v>11</v>
      </c>
      <c r="I6" s="16"/>
      <c r="J6" s="16"/>
    </row>
    <row r="8" customFormat="false" ht="13.5" hidden="false" customHeight="false" outlineLevel="0" collapsed="false"/>
    <row r="9" customFormat="false" ht="13.5" hidden="false" customHeight="true" outlineLevel="0" collapsed="false">
      <c r="A9" s="17" t="s">
        <v>12</v>
      </c>
      <c r="B9" s="18" t="s">
        <v>13</v>
      </c>
      <c r="C9" s="19" t="s">
        <v>14</v>
      </c>
      <c r="D9" s="20" t="str">
        <f aca="false">Resources!A12</f>
        <v>Birmingham</v>
      </c>
      <c r="E9" s="20"/>
      <c r="F9" s="20"/>
      <c r="G9" s="20" t="str">
        <f aca="false">Resources!A13</f>
        <v>Bristol</v>
      </c>
      <c r="H9" s="20"/>
      <c r="I9" s="20"/>
      <c r="J9" s="20" t="str">
        <f aca="false">Resources!A14</f>
        <v>Cambridge</v>
      </c>
      <c r="K9" s="20"/>
      <c r="L9" s="20"/>
      <c r="M9" s="20" t="str">
        <f aca="false">Resources!A15</f>
        <v>Oxford</v>
      </c>
      <c r="N9" s="20"/>
      <c r="O9" s="20"/>
      <c r="P9" s="20" t="str">
        <f aca="false">Resources!A16</f>
        <v>RALPP</v>
      </c>
      <c r="Q9" s="20"/>
      <c r="R9" s="20"/>
      <c r="S9" s="20" t="s">
        <v>15</v>
      </c>
      <c r="T9" s="20"/>
      <c r="U9" s="20"/>
      <c r="V9" s="20" t="s">
        <v>16</v>
      </c>
      <c r="W9" s="20"/>
      <c r="X9" s="20"/>
      <c r="Y9" s="21" t="s">
        <v>17</v>
      </c>
    </row>
    <row r="10" customFormat="false" ht="13.5" hidden="false" customHeight="false" outlineLevel="0" collapsed="false">
      <c r="A10" s="17"/>
      <c r="B10" s="18"/>
      <c r="C10" s="19"/>
      <c r="D10" s="22" t="s">
        <v>18</v>
      </c>
      <c r="E10" s="23" t="s">
        <v>19</v>
      </c>
      <c r="F10" s="23" t="s">
        <v>20</v>
      </c>
      <c r="G10" s="22" t="s">
        <v>18</v>
      </c>
      <c r="H10" s="23" t="s">
        <v>19</v>
      </c>
      <c r="I10" s="23" t="s">
        <v>20</v>
      </c>
      <c r="J10" s="22" t="s">
        <v>18</v>
      </c>
      <c r="K10" s="23" t="s">
        <v>19</v>
      </c>
      <c r="L10" s="23" t="s">
        <v>20</v>
      </c>
      <c r="M10" s="22" t="s">
        <v>18</v>
      </c>
      <c r="N10" s="23" t="s">
        <v>19</v>
      </c>
      <c r="O10" s="23" t="s">
        <v>20</v>
      </c>
      <c r="P10" s="22" t="s">
        <v>18</v>
      </c>
      <c r="Q10" s="23" t="s">
        <v>19</v>
      </c>
      <c r="R10" s="23" t="s">
        <v>20</v>
      </c>
      <c r="S10" s="22" t="s">
        <v>18</v>
      </c>
      <c r="T10" s="23" t="s">
        <v>19</v>
      </c>
      <c r="U10" s="23" t="s">
        <v>20</v>
      </c>
      <c r="V10" s="22" t="s">
        <v>18</v>
      </c>
      <c r="W10" s="23" t="s">
        <v>19</v>
      </c>
      <c r="X10" s="23" t="s">
        <v>20</v>
      </c>
      <c r="Y10" s="21"/>
    </row>
    <row r="11" customFormat="false" ht="26.25" hidden="false" customHeight="false" outlineLevel="0" collapsed="false">
      <c r="A11" s="24" t="s">
        <v>21</v>
      </c>
      <c r="B11" s="25" t="s">
        <v>22</v>
      </c>
      <c r="C11" s="26" t="n">
        <v>1</v>
      </c>
      <c r="D11" s="27" t="n">
        <v>1.40449438202247</v>
      </c>
      <c r="E11" s="27" t="n">
        <v>1.40449438202247</v>
      </c>
      <c r="F11" s="27" t="n">
        <f aca="false">Resources!G25</f>
        <v>1.40449438202247</v>
      </c>
      <c r="G11" s="27" t="n">
        <v>1.86046511627907</v>
      </c>
      <c r="H11" s="27" t="n">
        <v>1.86046511627907</v>
      </c>
      <c r="I11" s="27" t="n">
        <f aca="false">Resources!G26</f>
        <v>1.86046511627907</v>
      </c>
      <c r="J11" s="27" t="n">
        <v>1.44021739130435</v>
      </c>
      <c r="K11" s="27" t="n">
        <v>1.44021739130435</v>
      </c>
      <c r="L11" s="27" t="n">
        <f aca="false">Resources!G27</f>
        <v>1.44021739130435</v>
      </c>
      <c r="M11" s="27" t="n">
        <v>1.72794117647059</v>
      </c>
      <c r="N11" s="27" t="n">
        <v>1.72794117647059</v>
      </c>
      <c r="O11" s="27" t="n">
        <f aca="false">Resources!G28</f>
        <v>1.69117647058824</v>
      </c>
      <c r="P11" s="27" t="n">
        <v>1.71710526315789</v>
      </c>
      <c r="Q11" s="27" t="n">
        <v>1.71710526315789</v>
      </c>
      <c r="R11" s="27" t="n">
        <f aca="false">Resources!G29</f>
        <v>1.71710526315789</v>
      </c>
      <c r="S11" s="27" t="n">
        <v>1.7948717948718</v>
      </c>
      <c r="T11" s="27" t="n">
        <v>1.7948717948718</v>
      </c>
      <c r="U11" s="27" t="n">
        <f aca="false">Resources!G30</f>
        <v>1.7948717948718</v>
      </c>
      <c r="V11" s="27" t="n">
        <v>1.65</v>
      </c>
      <c r="W11" s="27" t="n">
        <v>1.65</v>
      </c>
      <c r="X11" s="27" t="n">
        <f aca="false">Resources!G31</f>
        <v>1.64393939393939</v>
      </c>
      <c r="Y11" s="28"/>
    </row>
    <row r="12" customFormat="false" ht="20.1" hidden="false" customHeight="true" outlineLevel="0" collapsed="false">
      <c r="A12" s="24" t="s">
        <v>23</v>
      </c>
      <c r="B12" s="25" t="s">
        <v>24</v>
      </c>
      <c r="C12" s="29" t="n">
        <v>1</v>
      </c>
      <c r="D12" s="27" t="n">
        <v>2.73979661016949</v>
      </c>
      <c r="E12" s="27" t="n">
        <v>2.73979661016949</v>
      </c>
      <c r="F12" s="27" t="n">
        <f aca="false">Resources!F25</f>
        <v>2.73979661016949</v>
      </c>
      <c r="G12" s="27" t="n">
        <v>2.15587074133645</v>
      </c>
      <c r="H12" s="27" t="n">
        <v>2.15587074133645</v>
      </c>
      <c r="I12" s="27" t="n">
        <f aca="false">Resources!F26</f>
        <v>2.15587074133645</v>
      </c>
      <c r="J12" s="27" t="n">
        <v>1.76325719960278</v>
      </c>
      <c r="K12" s="27" t="n">
        <v>1.76325719960278</v>
      </c>
      <c r="L12" s="27" t="n">
        <f aca="false">Resources!F27</f>
        <v>1.76325719960278</v>
      </c>
      <c r="M12" s="27" t="n">
        <v>2.15064813733505</v>
      </c>
      <c r="N12" s="27" t="n">
        <v>2.15064813733505</v>
      </c>
      <c r="O12" s="27" t="n">
        <f aca="false">Resources!F28</f>
        <v>1.97559266612169</v>
      </c>
      <c r="P12" s="27" t="n">
        <v>2.13246131171702</v>
      </c>
      <c r="Q12" s="27" t="n">
        <v>2.13246131171702</v>
      </c>
      <c r="R12" s="27" t="n">
        <f aca="false">Resources!F29</f>
        <v>2.13246131171702</v>
      </c>
      <c r="S12" s="27" t="n">
        <v>1.81948517432388</v>
      </c>
      <c r="T12" s="27" t="n">
        <v>1.81948517432388</v>
      </c>
      <c r="U12" s="27" t="n">
        <f aca="false">Resources!F30</f>
        <v>1.81948517432388</v>
      </c>
      <c r="V12" s="27" t="n">
        <v>2.16730983059716</v>
      </c>
      <c r="W12" s="27" t="n">
        <v>2.16730983059716</v>
      </c>
      <c r="X12" s="27" t="n">
        <f aca="false">Resources!F31</f>
        <v>2.11828765779318</v>
      </c>
      <c r="Y12" s="30"/>
    </row>
    <row r="13" customFormat="false" ht="26.25" hidden="false" customHeight="false" outlineLevel="0" collapsed="false">
      <c r="A13" s="24" t="s">
        <v>25</v>
      </c>
      <c r="B13" s="25" t="s">
        <v>26</v>
      </c>
      <c r="C13" s="29" t="s">
        <v>27</v>
      </c>
      <c r="D13" s="31" t="n">
        <v>0.42</v>
      </c>
      <c r="E13" s="31" t="n">
        <v>0.42</v>
      </c>
      <c r="F13" s="32" t="s">
        <v>28</v>
      </c>
      <c r="G13" s="31" t="n">
        <v>1</v>
      </c>
      <c r="H13" s="31" t="n">
        <v>1</v>
      </c>
      <c r="I13" s="27" t="n">
        <v>0.979</v>
      </c>
      <c r="J13" s="27" t="n">
        <v>1</v>
      </c>
      <c r="K13" s="27" t="n">
        <v>1</v>
      </c>
      <c r="L13" s="32" t="s">
        <v>29</v>
      </c>
      <c r="M13" s="27" t="n">
        <v>1</v>
      </c>
      <c r="N13" s="27" t="n">
        <v>1</v>
      </c>
      <c r="O13" s="27" t="n">
        <v>0.8749</v>
      </c>
      <c r="P13" s="27" t="n">
        <v>0.93</v>
      </c>
      <c r="Q13" s="27" t="n">
        <v>0.93</v>
      </c>
      <c r="R13" s="27" t="n">
        <v>0.969</v>
      </c>
      <c r="S13" s="27" t="n">
        <v>0.99</v>
      </c>
      <c r="T13" s="27" t="n">
        <v>0.99</v>
      </c>
      <c r="U13" s="27" t="n">
        <v>0.2321</v>
      </c>
      <c r="V13" s="27" t="n">
        <v>0.89</v>
      </c>
      <c r="W13" s="27" t="n">
        <v>0.89</v>
      </c>
      <c r="X13" s="27" t="n">
        <f aca="false">AVERAGE(F13,I13,L13,O13,R13,U13)</f>
        <v>0.76375</v>
      </c>
      <c r="Y13" s="33" t="s">
        <v>30</v>
      </c>
    </row>
    <row r="14" customFormat="false" ht="25.5" hidden="false" customHeight="false" outlineLevel="0" collapsed="false">
      <c r="A14" s="24" t="s">
        <v>31</v>
      </c>
      <c r="B14" s="25" t="s">
        <v>32</v>
      </c>
      <c r="C14" s="29" t="s">
        <v>27</v>
      </c>
      <c r="D14" s="31" t="n">
        <v>0.42</v>
      </c>
      <c r="E14" s="31" t="n">
        <v>0.42</v>
      </c>
      <c r="F14" s="32" t="s">
        <v>29</v>
      </c>
      <c r="G14" s="31" t="n">
        <v>1</v>
      </c>
      <c r="H14" s="31" t="n">
        <v>1</v>
      </c>
      <c r="I14" s="27" t="n">
        <v>0.9939</v>
      </c>
      <c r="J14" s="27" t="n">
        <v>1</v>
      </c>
      <c r="K14" s="27" t="n">
        <v>1</v>
      </c>
      <c r="L14" s="32" t="s">
        <v>29</v>
      </c>
      <c r="M14" s="27" t="n">
        <v>1</v>
      </c>
      <c r="N14" s="27" t="n">
        <v>1</v>
      </c>
      <c r="O14" s="27" t="n">
        <v>0.8921</v>
      </c>
      <c r="P14" s="27" t="n">
        <v>0.93</v>
      </c>
      <c r="Q14" s="27" t="n">
        <v>0.93</v>
      </c>
      <c r="R14" s="27" t="n">
        <v>0.985</v>
      </c>
      <c r="S14" s="27" t="n">
        <v>0.99</v>
      </c>
      <c r="T14" s="27" t="n">
        <v>0.99</v>
      </c>
      <c r="U14" s="27" t="n">
        <v>0.2321</v>
      </c>
      <c r="V14" s="27" t="n">
        <v>0.89</v>
      </c>
      <c r="W14" s="27" t="n">
        <v>0.89</v>
      </c>
      <c r="X14" s="27" t="n">
        <f aca="false">AVERAGE(F14,I14,L14,O14,R14,U14)</f>
        <v>0.775775</v>
      </c>
      <c r="Y14" s="33" t="s">
        <v>33</v>
      </c>
    </row>
    <row r="15" customFormat="false" ht="24" hidden="false" customHeight="true" outlineLevel="0" collapsed="false">
      <c r="A15" s="24" t="s">
        <v>34</v>
      </c>
      <c r="B15" s="25" t="s">
        <v>35</v>
      </c>
      <c r="C15" s="29" t="n">
        <v>0.5</v>
      </c>
      <c r="D15" s="31" t="n">
        <v>0.689648172658613</v>
      </c>
      <c r="E15" s="31" t="n">
        <v>0.592010690413013</v>
      </c>
      <c r="F15" s="31" t="n">
        <f aca="false">Resources!O25</f>
        <v>0.706962201417887</v>
      </c>
      <c r="G15" s="31" t="n">
        <v>0.590055390325164</v>
      </c>
      <c r="H15" s="31" t="n">
        <v>0.586842897675891</v>
      </c>
      <c r="I15" s="31" t="n">
        <f aca="false">Resources!O26</f>
        <v>0.739422719951644</v>
      </c>
      <c r="J15" s="31" t="n">
        <v>1.11871322017652</v>
      </c>
      <c r="K15" s="31" t="n">
        <v>1.12520927257628</v>
      </c>
      <c r="L15" s="31" t="n">
        <f aca="false">Resources!O27</f>
        <v>1.1295186611996</v>
      </c>
      <c r="M15" s="31" t="n">
        <v>0.752482982879346</v>
      </c>
      <c r="N15" s="31" t="n">
        <v>0.839900845749376</v>
      </c>
      <c r="O15" s="31" t="n">
        <f aca="false">Resources!O28</f>
        <v>0.860593719512862</v>
      </c>
      <c r="P15" s="31" t="n">
        <v>0.974050680919153</v>
      </c>
      <c r="Q15" s="31" t="n">
        <v>1.00779622470312</v>
      </c>
      <c r="R15" s="31" t="n">
        <f aca="false">Resources!O29</f>
        <v>0.960385613912096</v>
      </c>
      <c r="S15" s="31" t="n">
        <v>0.673660168377468</v>
      </c>
      <c r="T15" s="31" t="n">
        <v>0.351766361823617</v>
      </c>
      <c r="U15" s="31" t="n">
        <f aca="false">Resources!O30</f>
        <v>0</v>
      </c>
      <c r="V15" s="31" t="n">
        <v>0.823443247167808</v>
      </c>
      <c r="W15" s="31" t="n">
        <v>0.831155270208909</v>
      </c>
      <c r="X15" s="31" t="n">
        <f aca="false">Resources!O31</f>
        <v>0.83984048391363</v>
      </c>
      <c r="Y15" s="34"/>
    </row>
    <row r="16" customFormat="false" ht="20.1" hidden="false" customHeight="true" outlineLevel="0" collapsed="false">
      <c r="A16" s="24" t="s">
        <v>36</v>
      </c>
      <c r="B16" s="25" t="s">
        <v>37</v>
      </c>
      <c r="C16" s="29" t="n">
        <v>0.5</v>
      </c>
      <c r="D16" s="31" t="n">
        <v>0.595479561013774</v>
      </c>
      <c r="E16" s="31" t="n">
        <v>0.488832761473943</v>
      </c>
      <c r="F16" s="31" t="n">
        <f aca="false">Resources!N25</f>
        <v>0.648714397359668</v>
      </c>
      <c r="G16" s="31" t="n">
        <v>0.365330190389733</v>
      </c>
      <c r="H16" s="31" t="n">
        <v>0.42504034256376</v>
      </c>
      <c r="I16" s="31" t="n">
        <f aca="false">Resources!N26</f>
        <v>0.59390413117076</v>
      </c>
      <c r="J16" s="31" t="n">
        <v>0.841238739017797</v>
      </c>
      <c r="K16" s="31" t="n">
        <v>0.786156450731817</v>
      </c>
      <c r="L16" s="31" t="n">
        <f aca="false">Resources!N27</f>
        <v>0.837726555182915</v>
      </c>
      <c r="M16" s="31" t="n">
        <v>0.674768807413445</v>
      </c>
      <c r="N16" s="31" t="n">
        <v>0.774870488122935</v>
      </c>
      <c r="O16" s="31" t="n">
        <f aca="false">Resources!N28</f>
        <v>0.764457891670407</v>
      </c>
      <c r="P16" s="31" t="n">
        <v>0.734000523828314</v>
      </c>
      <c r="Q16" s="31" t="n">
        <v>0.80407091518228</v>
      </c>
      <c r="R16" s="31" t="n">
        <f aca="false">Resources!N29</f>
        <v>0.724160160139716</v>
      </c>
      <c r="S16" s="31" t="n">
        <v>0.601537700599305</v>
      </c>
      <c r="T16" s="31" t="n">
        <v>0.259613483989447</v>
      </c>
      <c r="U16" s="31" t="n">
        <f aca="false">Resources!N30</f>
        <v>0</v>
      </c>
      <c r="V16" s="31" t="n">
        <v>0.65701579362325</v>
      </c>
      <c r="W16" s="31" t="n">
        <v>0.681598876182854</v>
      </c>
      <c r="X16" s="31" t="n">
        <f aca="false">Resources!N31</f>
        <v>0.68466078227958</v>
      </c>
      <c r="Y16" s="33"/>
    </row>
    <row r="17" customFormat="false" ht="12.75" hidden="false" customHeight="false" outlineLevel="0" collapsed="false">
      <c r="W17" s="35"/>
    </row>
    <row r="22" customFormat="false" ht="12.75" hidden="false" customHeight="false" outlineLevel="0" collapsed="false">
      <c r="B22" s="0" t="s">
        <v>38</v>
      </c>
    </row>
    <row r="23" customFormat="false" ht="12.75" hidden="false" customHeight="false" outlineLevel="0" collapsed="false">
      <c r="A23" s="0" t="s">
        <v>39</v>
      </c>
      <c r="B23" s="36" t="s">
        <v>40</v>
      </c>
    </row>
    <row r="24" customFormat="false" ht="12.75" hidden="false" customHeight="false" outlineLevel="0" collapsed="false">
      <c r="A24" s="35" t="s">
        <v>41</v>
      </c>
      <c r="B24" s="36" t="s">
        <v>42</v>
      </c>
    </row>
  </sheetData>
  <mergeCells count="16">
    <mergeCell ref="H2:J2"/>
    <mergeCell ref="H3:J3"/>
    <mergeCell ref="H4:J4"/>
    <mergeCell ref="H5:J5"/>
    <mergeCell ref="H6:J6"/>
    <mergeCell ref="A9:A10"/>
    <mergeCell ref="B9:B10"/>
    <mergeCell ref="C9:C10"/>
    <mergeCell ref="D9:F9"/>
    <mergeCell ref="G9:I9"/>
    <mergeCell ref="J9:L9"/>
    <mergeCell ref="M9:O9"/>
    <mergeCell ref="P9:R9"/>
    <mergeCell ref="S9:U9"/>
    <mergeCell ref="V9:X9"/>
    <mergeCell ref="Y9:Y10"/>
  </mergeCells>
  <conditionalFormatting sqref="V11:X12 D11:F12 I11:R12">
    <cfRule type="cellIs" priority="2" operator="greaterThanOrEqual" aboveAverage="0" equalAverage="0" bottom="0" percent="0" rank="0" text="" dxfId="0">
      <formula>1</formula>
    </cfRule>
    <cfRule type="cellIs" priority="3" operator="greaterThanOrEqual" aboveAverage="0" equalAverage="0" bottom="0" percent="0" rank="0" text="" dxfId="1">
      <formula>0.95</formula>
    </cfRule>
    <cfRule type="cellIs" priority="4" operator="lessThan" aboveAverage="0" equalAverage="0" bottom="0" percent="0" rank="0" text="" dxfId="2">
      <formula>0.95</formula>
    </cfRule>
  </conditionalFormatting>
  <conditionalFormatting sqref="V13:X14 D13:F14 I13:R14">
    <cfRule type="cellIs" priority="5" operator="greaterThanOrEqual" aboveAverage="0" equalAverage="0" bottom="0" percent="0" rank="0" text="" dxfId="3">
      <formula>0.95</formula>
    </cfRule>
    <cfRule type="cellIs" priority="6" operator="greaterThanOrEqual" aboveAverage="0" equalAverage="0" bottom="0" percent="0" rank="0" text="" dxfId="4">
      <formula>0.9</formula>
    </cfRule>
    <cfRule type="cellIs" priority="7" operator="lessThan" aboveAverage="0" equalAverage="0" bottom="0" percent="0" rank="0" text="" dxfId="5">
      <formula>0.9</formula>
    </cfRule>
  </conditionalFormatting>
  <conditionalFormatting sqref="V15:X16 D15:F16 I15:R16">
    <cfRule type="cellIs" priority="8" operator="greaterThanOrEqual" aboveAverage="0" equalAverage="0" bottom="0" percent="0" rank="0" text="" dxfId="6">
      <formula>0.5</formula>
    </cfRule>
    <cfRule type="cellIs" priority="9" operator="greaterThanOrEqual" aboveAverage="0" equalAverage="0" bottom="0" percent="0" rank="0" text="" dxfId="7">
      <formula>0.4</formula>
    </cfRule>
    <cfRule type="cellIs" priority="10" operator="lessThan" aboveAverage="0" equalAverage="0" bottom="0" percent="0" rank="0" text="" dxfId="8">
      <formula>0.4</formula>
    </cfRule>
  </conditionalFormatting>
  <conditionalFormatting sqref="U11:U12">
    <cfRule type="cellIs" priority="11" operator="greaterThanOrEqual" aboveAverage="0" equalAverage="0" bottom="0" percent="0" rank="0" text="" dxfId="9">
      <formula>1</formula>
    </cfRule>
    <cfRule type="cellIs" priority="12" operator="greaterThanOrEqual" aboveAverage="0" equalAverage="0" bottom="0" percent="0" rank="0" text="" dxfId="10">
      <formula>0.95</formula>
    </cfRule>
    <cfRule type="cellIs" priority="13" operator="lessThan" aboveAverage="0" equalAverage="0" bottom="0" percent="0" rank="0" text="" dxfId="11">
      <formula>0.95</formula>
    </cfRule>
  </conditionalFormatting>
  <conditionalFormatting sqref="U13:U14">
    <cfRule type="cellIs" priority="14" operator="greaterThanOrEqual" aboveAverage="0" equalAverage="0" bottom="0" percent="0" rank="0" text="" dxfId="12">
      <formula>0.95</formula>
    </cfRule>
    <cfRule type="cellIs" priority="15" operator="greaterThanOrEqual" aboveAverage="0" equalAverage="0" bottom="0" percent="0" rank="0" text="" dxfId="13">
      <formula>0.9</formula>
    </cfRule>
    <cfRule type="cellIs" priority="16" operator="lessThan" aboveAverage="0" equalAverage="0" bottom="0" percent="0" rank="0" text="" dxfId="14">
      <formula>0.9</formula>
    </cfRule>
  </conditionalFormatting>
  <conditionalFormatting sqref="U15:U16">
    <cfRule type="cellIs" priority="17" operator="greaterThanOrEqual" aboveAverage="0" equalAverage="0" bottom="0" percent="0" rank="0" text="" dxfId="15">
      <formula>0.5</formula>
    </cfRule>
    <cfRule type="cellIs" priority="18" operator="greaterThanOrEqual" aboveAverage="0" equalAverage="0" bottom="0" percent="0" rank="0" text="" dxfId="16">
      <formula>0.4</formula>
    </cfRule>
    <cfRule type="cellIs" priority="19" operator="lessThan" aboveAverage="0" equalAverage="0" bottom="0" percent="0" rank="0" text="" dxfId="17">
      <formula>0.4</formula>
    </cfRule>
  </conditionalFormatting>
  <conditionalFormatting sqref="S13:T14">
    <cfRule type="cellIs" priority="20" operator="greaterThanOrEqual" aboveAverage="0" equalAverage="0" bottom="0" percent="0" rank="0" text="" dxfId="18">
      <formula>0.95</formula>
    </cfRule>
    <cfRule type="cellIs" priority="21" operator="greaterThanOrEqual" aboveAverage="0" equalAverage="0" bottom="0" percent="0" rank="0" text="" dxfId="19">
      <formula>0.9</formula>
    </cfRule>
    <cfRule type="cellIs" priority="22" operator="lessThan" aboveAverage="0" equalAverage="0" bottom="0" percent="0" rank="0" text="" dxfId="20">
      <formula>0.9</formula>
    </cfRule>
  </conditionalFormatting>
  <conditionalFormatting sqref="S15:T16">
    <cfRule type="cellIs" priority="23" operator="greaterThanOrEqual" aboveAverage="0" equalAverage="0" bottom="0" percent="0" rank="0" text="" dxfId="21">
      <formula>0.5</formula>
    </cfRule>
    <cfRule type="cellIs" priority="24" operator="greaterThanOrEqual" aboveAverage="0" equalAverage="0" bottom="0" percent="0" rank="0" text="" dxfId="22">
      <formula>0.4</formula>
    </cfRule>
    <cfRule type="cellIs" priority="25" operator="lessThan" aboveAverage="0" equalAverage="0" bottom="0" percent="0" rank="0" text="" dxfId="23">
      <formula>0.4</formula>
    </cfRule>
  </conditionalFormatting>
  <conditionalFormatting sqref="G11:H12">
    <cfRule type="cellIs" priority="26" operator="greaterThanOrEqual" aboveAverage="0" equalAverage="0" bottom="0" percent="0" rank="0" text="" dxfId="24">
      <formula>1</formula>
    </cfRule>
    <cfRule type="cellIs" priority="27" operator="greaterThanOrEqual" aboveAverage="0" equalAverage="0" bottom="0" percent="0" rank="0" text="" dxfId="25">
      <formula>0.95</formula>
    </cfRule>
    <cfRule type="cellIs" priority="28" operator="lessThan" aboveAverage="0" equalAverage="0" bottom="0" percent="0" rank="0" text="" dxfId="26">
      <formula>0.95</formula>
    </cfRule>
  </conditionalFormatting>
  <conditionalFormatting sqref="G13:H14">
    <cfRule type="cellIs" priority="29" operator="greaterThanOrEqual" aboveAverage="0" equalAverage="0" bottom="0" percent="0" rank="0" text="" dxfId="27">
      <formula>0.95</formula>
    </cfRule>
    <cfRule type="cellIs" priority="30" operator="greaterThanOrEqual" aboveAverage="0" equalAverage="0" bottom="0" percent="0" rank="0" text="" dxfId="28">
      <formula>0.9</formula>
    </cfRule>
    <cfRule type="cellIs" priority="31" operator="lessThan" aboveAverage="0" equalAverage="0" bottom="0" percent="0" rank="0" text="" dxfId="29">
      <formula>0.9</formula>
    </cfRule>
  </conditionalFormatting>
  <conditionalFormatting sqref="G15:H16">
    <cfRule type="cellIs" priority="32" operator="greaterThanOrEqual" aboveAverage="0" equalAverage="0" bottom="0" percent="0" rank="0" text="" dxfId="30">
      <formula>0.5</formula>
    </cfRule>
    <cfRule type="cellIs" priority="33" operator="greaterThanOrEqual" aboveAverage="0" equalAverage="0" bottom="0" percent="0" rank="0" text="" dxfId="31">
      <formula>0.4</formula>
    </cfRule>
    <cfRule type="cellIs" priority="34" operator="lessThan" aboveAverage="0" equalAverage="0" bottom="0" percent="0" rank="0" text="" dxfId="32">
      <formula>0.4</formula>
    </cfRule>
  </conditionalFormatting>
  <conditionalFormatting sqref="S11:T11">
    <cfRule type="cellIs" priority="35" operator="greaterThanOrEqual" aboveAverage="0" equalAverage="0" bottom="0" percent="0" rank="0" text="" dxfId="33">
      <formula>1</formula>
    </cfRule>
    <cfRule type="cellIs" priority="36" operator="greaterThanOrEqual" aboveAverage="0" equalAverage="0" bottom="0" percent="0" rank="0" text="" dxfId="34">
      <formula>0.95</formula>
    </cfRule>
    <cfRule type="cellIs" priority="37" operator="lessThan" aboveAverage="0" equalAverage="0" bottom="0" percent="0" rank="0" text="" dxfId="35">
      <formula>0.95</formula>
    </cfRule>
  </conditionalFormatting>
  <conditionalFormatting sqref="S12:T12">
    <cfRule type="cellIs" priority="38" operator="greaterThanOrEqual" aboveAverage="0" equalAverage="0" bottom="0" percent="0" rank="0" text="" dxfId="36">
      <formula>1</formula>
    </cfRule>
    <cfRule type="cellIs" priority="39" operator="greaterThanOrEqual" aboveAverage="0" equalAverage="0" bottom="0" percent="0" rank="0" text="" dxfId="37">
      <formula>0.95</formula>
    </cfRule>
    <cfRule type="cellIs" priority="40" operator="lessThan" aboveAverage="0" equalAverage="0" bottom="0" percent="0" rank="0" text="" dxfId="38">
      <formula>0.95</formula>
    </cfRule>
  </conditionalFormatting>
  <hyperlinks>
    <hyperlink ref="B23" r:id="rId1" display="http://argo.egi.eu/lavoisier/site_reports?accept=html"/>
    <hyperlink ref="B24" r:id="rId2" display="http://pprc.qmul.ac.uk/~lloyd/gridpp/argo.html"/>
  </hyperlinks>
  <printOptions headings="false" gridLines="false" gridLinesSet="true" horizontalCentered="false" verticalCentered="false"/>
  <pageMargins left="0.75" right="0.75" top="1" bottom="1"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true"/>
  </sheetPr>
  <dimension ref="A1:S53"/>
  <sheetViews>
    <sheetView showFormulas="false" showGridLines="false" showRowColHeaders="true" showZeros="true" rightToLeft="false" tabSelected="false" showOutlineSymbols="true" defaultGridColor="true" view="normal" topLeftCell="A16" colorId="64" zoomScale="100" zoomScaleNormal="100" zoomScalePageLayoutView="100" workbookViewId="0">
      <selection pane="topLeft" activeCell="B29" activeCellId="0" sqref="B29"/>
    </sheetView>
  </sheetViews>
  <sheetFormatPr defaultRowHeight="12.75" zeroHeight="false" outlineLevelRow="0" outlineLevelCol="0"/>
  <cols>
    <col collapsed="false" customWidth="true" hidden="false" outlineLevel="0" max="1" min="1" style="0" width="13.86"/>
    <col collapsed="false" customWidth="true" hidden="false" outlineLevel="0" max="2" min="2" style="0" width="11.71"/>
    <col collapsed="false" customWidth="true" hidden="false" outlineLevel="0" max="3" min="3" style="0" width="12.42"/>
    <col collapsed="false" customWidth="true" hidden="false" outlineLevel="0" max="4" min="4" style="0" width="11.71"/>
    <col collapsed="false" customWidth="true" hidden="false" outlineLevel="0" max="5" min="5" style="0" width="14.43"/>
    <col collapsed="false" customWidth="true" hidden="false" outlineLevel="0" max="6" min="6" style="0" width="15.29"/>
    <col collapsed="false" customWidth="true" hidden="false" outlineLevel="0" max="7" min="7" style="0" width="19"/>
    <col collapsed="false" customWidth="true" hidden="false" outlineLevel="0" max="8" min="8" style="0" width="19.99"/>
    <col collapsed="false" customWidth="true" hidden="false" outlineLevel="0" max="9" min="9" style="0" width="13.14"/>
    <col collapsed="false" customWidth="true" hidden="false" outlineLevel="0" max="10" min="10" style="0" width="11.42"/>
    <col collapsed="false" customWidth="true" hidden="false" outlineLevel="0" max="11" min="11" style="0" width="12.42"/>
    <col collapsed="false" customWidth="true" hidden="false" outlineLevel="0" max="12" min="12" style="0" width="10.85"/>
    <col collapsed="false" customWidth="true" hidden="false" outlineLevel="0" max="13" min="13" style="0" width="10.42"/>
    <col collapsed="false" customWidth="true" hidden="false" outlineLevel="0" max="14" min="14" style="0" width="10.71"/>
    <col collapsed="false" customWidth="true" hidden="false" outlineLevel="0" max="15" min="15" style="0" width="15.71"/>
    <col collapsed="false" customWidth="true" hidden="false" outlineLevel="0" max="16" min="16" style="0" width="20.57"/>
    <col collapsed="false" customWidth="true" hidden="false" outlineLevel="0" max="18" min="17" style="0" width="11.99"/>
    <col collapsed="false" customWidth="true" hidden="false" outlineLevel="0" max="19" min="19" style="0" width="15.15"/>
    <col collapsed="false" customWidth="true" hidden="false" outlineLevel="0" max="20" min="20" style="0" width="10.29"/>
    <col collapsed="false" customWidth="true" hidden="false" outlineLevel="0" max="1025" min="21" style="0" width="8.86"/>
  </cols>
  <sheetData>
    <row r="1" customFormat="false" ht="13.5" hidden="false" customHeight="false" outlineLevel="0" collapsed="false"/>
    <row r="2" customFormat="false" ht="12.75" hidden="false" customHeight="false" outlineLevel="0" collapsed="false">
      <c r="A2" s="21" t="s">
        <v>0</v>
      </c>
      <c r="B2" s="21"/>
      <c r="C2" s="21"/>
      <c r="D2" s="35"/>
    </row>
    <row r="3" customFormat="false" ht="12.75" hidden="false" customHeight="false" outlineLevel="0" collapsed="false">
      <c r="A3" s="6" t="s">
        <v>2</v>
      </c>
      <c r="B3" s="37" t="str">
        <f aca="false">Metrics!B3</f>
        <v>SouthGrid</v>
      </c>
      <c r="C3" s="37"/>
      <c r="D3" s="35"/>
    </row>
    <row r="4" customFormat="false" ht="12.75" hidden="false" customHeight="false" outlineLevel="0" collapsed="false">
      <c r="A4" s="6" t="s">
        <v>5</v>
      </c>
      <c r="B4" s="38" t="str">
        <f aca="false">Metrics!B4</f>
        <v>Q4 2019</v>
      </c>
      <c r="C4" s="38"/>
      <c r="D4" s="35"/>
      <c r="I4" s="39"/>
    </row>
    <row r="5" customFormat="false" ht="13.5" hidden="false" customHeight="false" outlineLevel="0" collapsed="false">
      <c r="A5" s="12" t="s">
        <v>8</v>
      </c>
      <c r="B5" s="40" t="str">
        <f aca="false">Metrics!B5</f>
        <v>Pete Gronbech</v>
      </c>
      <c r="C5" s="40"/>
      <c r="D5" s="35"/>
      <c r="I5" s="39"/>
      <c r="O5" s="41"/>
    </row>
    <row r="6" customFormat="false" ht="12.75" hidden="false" customHeight="false" outlineLevel="0" collapsed="false">
      <c r="I6" s="39"/>
    </row>
    <row r="9" customFormat="false" ht="9" hidden="false" customHeight="true" outlineLevel="0" collapsed="false">
      <c r="A9" s="42" t="s">
        <v>43</v>
      </c>
    </row>
    <row r="10" customFormat="false" ht="49.5" hidden="false" customHeight="true" outlineLevel="0" collapsed="false">
      <c r="A10" s="43" t="s">
        <v>44</v>
      </c>
      <c r="B10" s="44" t="s">
        <v>45</v>
      </c>
      <c r="C10" s="45" t="s">
        <v>46</v>
      </c>
      <c r="D10" s="45"/>
      <c r="E10" s="45" t="s">
        <v>47</v>
      </c>
      <c r="F10" s="45" t="s">
        <v>48</v>
      </c>
      <c r="G10" s="46" t="s">
        <v>49</v>
      </c>
      <c r="I10" s="47" t="s">
        <v>50</v>
      </c>
      <c r="J10" s="47"/>
      <c r="K10" s="47"/>
      <c r="L10" s="47"/>
      <c r="M10" s="47"/>
      <c r="N10" s="48"/>
      <c r="O10" s="47" t="s">
        <v>51</v>
      </c>
      <c r="P10" s="47"/>
      <c r="Q10" s="47"/>
      <c r="R10" s="47"/>
      <c r="S10" s="47"/>
    </row>
    <row r="11" customFormat="false" ht="12.75" hidden="false" customHeight="false" outlineLevel="0" collapsed="false">
      <c r="A11" s="49"/>
      <c r="B11" s="50"/>
      <c r="C11" s="51"/>
      <c r="D11" s="52"/>
      <c r="E11" s="53"/>
      <c r="F11" s="53"/>
      <c r="G11" s="54"/>
      <c r="I11" s="55" t="s">
        <v>44</v>
      </c>
      <c r="J11" s="56" t="n">
        <v>43739</v>
      </c>
      <c r="K11" s="56" t="n">
        <v>43770</v>
      </c>
      <c r="L11" s="56" t="n">
        <v>43800</v>
      </c>
      <c r="M11" s="57" t="s">
        <v>52</v>
      </c>
      <c r="O11" s="58" t="s">
        <v>44</v>
      </c>
      <c r="P11" s="59" t="n">
        <f aca="false">J11</f>
        <v>43739</v>
      </c>
      <c r="Q11" s="59" t="n">
        <f aca="false">K11</f>
        <v>43770</v>
      </c>
      <c r="R11" s="59" t="n">
        <f aca="false">L11</f>
        <v>43800</v>
      </c>
      <c r="S11" s="60" t="s">
        <v>52</v>
      </c>
    </row>
    <row r="12" customFormat="false" ht="13.5" hidden="false" customHeight="false" outlineLevel="0" collapsed="false">
      <c r="A12" s="49" t="s">
        <v>53</v>
      </c>
      <c r="B12" s="61" t="s">
        <v>54</v>
      </c>
      <c r="C12" s="62" t="s">
        <v>55</v>
      </c>
      <c r="D12" s="62"/>
      <c r="E12" s="62" t="s">
        <v>56</v>
      </c>
      <c r="F12" s="62" t="s">
        <v>56</v>
      </c>
      <c r="G12" s="63" t="s">
        <v>57</v>
      </c>
      <c r="I12" s="64"/>
      <c r="J12" s="65"/>
      <c r="K12" s="65"/>
      <c r="L12" s="65"/>
      <c r="M12" s="66" t="n">
        <f aca="false">SUM(J12:L12)</f>
        <v>0</v>
      </c>
      <c r="O12" s="60"/>
      <c r="P12" s="65"/>
      <c r="Q12" s="65"/>
      <c r="R12" s="65"/>
      <c r="S12" s="66" t="n">
        <f aca="false">SUM(P12:R12)</f>
        <v>0</v>
      </c>
    </row>
    <row r="13" customFormat="false" ht="13.5" hidden="false" customHeight="false" outlineLevel="0" collapsed="false">
      <c r="A13" s="49" t="s">
        <v>58</v>
      </c>
      <c r="B13" s="67" t="s">
        <v>54</v>
      </c>
      <c r="C13" s="62" t="s">
        <v>59</v>
      </c>
      <c r="D13" s="62"/>
      <c r="E13" s="62" t="s">
        <v>56</v>
      </c>
      <c r="F13" s="62" t="s">
        <v>60</v>
      </c>
      <c r="G13" s="63" t="s">
        <v>61</v>
      </c>
      <c r="I13" s="64" t="str">
        <f aca="false">$A12</f>
        <v>Birmingham</v>
      </c>
      <c r="J13" s="65" t="n">
        <v>9727016.2134</v>
      </c>
      <c r="K13" s="65" t="n">
        <v>9714676.1851</v>
      </c>
      <c r="L13" s="65" t="n">
        <v>9186011.6804</v>
      </c>
      <c r="M13" s="65" t="n">
        <f aca="false">SUM(J13:L13)</f>
        <v>28627704.0789</v>
      </c>
      <c r="O13" s="60" t="str">
        <f aca="false">$A12</f>
        <v>Birmingham</v>
      </c>
      <c r="P13" s="65" t="n">
        <v>10403886.9931</v>
      </c>
      <c r="Q13" s="65" t="n">
        <v>10441063.9081</v>
      </c>
      <c r="R13" s="65" t="n">
        <v>10353223.179</v>
      </c>
      <c r="S13" s="66" t="n">
        <f aca="false">SUM(P13:R13)</f>
        <v>31198174.0802</v>
      </c>
    </row>
    <row r="14" customFormat="false" ht="13.5" hidden="false" customHeight="false" outlineLevel="0" collapsed="false">
      <c r="A14" s="49" t="s">
        <v>62</v>
      </c>
      <c r="B14" s="68" t="s">
        <v>63</v>
      </c>
      <c r="C14" s="68" t="s">
        <v>64</v>
      </c>
      <c r="D14" s="69"/>
      <c r="E14" s="62" t="s">
        <v>56</v>
      </c>
      <c r="F14" s="62" t="s">
        <v>65</v>
      </c>
      <c r="G14" s="63" t="s">
        <v>66</v>
      </c>
      <c r="I14" s="64" t="str">
        <f aca="false">$A13</f>
        <v>Bristol</v>
      </c>
      <c r="J14" s="65" t="n">
        <v>6419739.5264</v>
      </c>
      <c r="K14" s="65" t="n">
        <v>8324379.2466</v>
      </c>
      <c r="L14" s="65" t="n">
        <v>4380126.3888</v>
      </c>
      <c r="M14" s="65" t="n">
        <f aca="false">SUM(J14:L14)</f>
        <v>19124245.1618</v>
      </c>
      <c r="O14" s="60" t="str">
        <f aca="false">$A13</f>
        <v>Bristol</v>
      </c>
      <c r="P14" s="65" t="n">
        <v>8976963.6133</v>
      </c>
      <c r="Q14" s="65" t="n">
        <v>9644128.7717</v>
      </c>
      <c r="R14" s="65" t="n">
        <v>5188981.7202</v>
      </c>
      <c r="S14" s="66" t="n">
        <f aca="false">SUM(P14:R14)</f>
        <v>23810074.1052</v>
      </c>
    </row>
    <row r="15" customFormat="false" ht="13.5" hidden="false" customHeight="false" outlineLevel="0" collapsed="false">
      <c r="A15" s="49" t="s">
        <v>67</v>
      </c>
      <c r="B15" s="67" t="s">
        <v>68</v>
      </c>
      <c r="C15" s="62" t="s">
        <v>68</v>
      </c>
      <c r="D15" s="62"/>
      <c r="E15" s="62" t="s">
        <v>56</v>
      </c>
      <c r="F15" s="62" t="s">
        <v>65</v>
      </c>
      <c r="G15" s="63" t="s">
        <v>69</v>
      </c>
      <c r="I15" s="64" t="str">
        <f aca="false">$A14</f>
        <v>Cambridge</v>
      </c>
      <c r="J15" s="65" t="n">
        <v>4831417.1499</v>
      </c>
      <c r="K15" s="65" t="n">
        <v>5718409.3119</v>
      </c>
      <c r="L15" s="65" t="n">
        <v>5693316.1417</v>
      </c>
      <c r="M15" s="65" t="n">
        <f aca="false">SUM(J15:L15)</f>
        <v>16243142.6035</v>
      </c>
      <c r="O15" s="60" t="str">
        <f aca="false">$A14</f>
        <v>Cambridge</v>
      </c>
      <c r="P15" s="65" t="n">
        <v>7414646.8703</v>
      </c>
      <c r="Q15" s="65" t="n">
        <v>7190387.1241</v>
      </c>
      <c r="R15" s="65" t="n">
        <v>7295826.8219</v>
      </c>
      <c r="S15" s="66" t="n">
        <f aca="false">SUM(P15:R15)</f>
        <v>21900860.8163</v>
      </c>
    </row>
    <row r="16" customFormat="false" ht="13.5" hidden="false" customHeight="false" outlineLevel="0" collapsed="false">
      <c r="A16" s="49" t="s">
        <v>70</v>
      </c>
      <c r="B16" s="67" t="s">
        <v>54</v>
      </c>
      <c r="C16" s="68" t="s">
        <v>71</v>
      </c>
      <c r="D16" s="62"/>
      <c r="E16" s="62" t="s">
        <v>72</v>
      </c>
      <c r="F16" s="62" t="s">
        <v>73</v>
      </c>
      <c r="G16" s="63" t="s">
        <v>74</v>
      </c>
      <c r="I16" s="64" t="str">
        <f aca="false">$A15</f>
        <v>Oxford</v>
      </c>
      <c r="J16" s="65" t="n">
        <v>23131719.788</v>
      </c>
      <c r="K16" s="65" t="n">
        <v>15368029.4188</v>
      </c>
      <c r="L16" s="65" t="n">
        <v>17988686.3752</v>
      </c>
      <c r="M16" s="65" t="n">
        <f aca="false">SUM(J16:L16)</f>
        <v>56488435.582</v>
      </c>
      <c r="O16" s="60" t="str">
        <f aca="false">$A15</f>
        <v>Oxford</v>
      </c>
      <c r="P16" s="65" t="n">
        <v>24607873.3841</v>
      </c>
      <c r="Q16" s="65" t="n">
        <v>16808427.7339</v>
      </c>
      <c r="R16" s="65" t="n">
        <v>22175943.0287</v>
      </c>
      <c r="S16" s="70" t="n">
        <f aca="false">SUM(P16:R16)</f>
        <v>63592244.1467</v>
      </c>
    </row>
    <row r="17" customFormat="false" ht="13.5" hidden="false" customHeight="false" outlineLevel="0" collapsed="false">
      <c r="A17" s="71" t="s">
        <v>15</v>
      </c>
      <c r="B17" s="61" t="s">
        <v>75</v>
      </c>
      <c r="C17" s="62" t="s">
        <v>54</v>
      </c>
      <c r="D17" s="62"/>
      <c r="E17" s="62" t="s">
        <v>76</v>
      </c>
      <c r="F17" s="62" t="s">
        <v>77</v>
      </c>
      <c r="G17" s="63" t="s">
        <v>78</v>
      </c>
      <c r="I17" s="64" t="str">
        <f aca="false">$A16</f>
        <v>RALPP</v>
      </c>
      <c r="J17" s="65" t="n">
        <v>22552771.3224</v>
      </c>
      <c r="K17" s="65" t="n">
        <v>25840727.8353</v>
      </c>
      <c r="L17" s="65" t="n">
        <v>24832996.9075</v>
      </c>
      <c r="M17" s="65" t="n">
        <f aca="false">SUM(J17:L17)</f>
        <v>73226496.0652</v>
      </c>
      <c r="O17" s="60" t="str">
        <f aca="false">$A16</f>
        <v>RALPP</v>
      </c>
      <c r="P17" s="65" t="n">
        <v>29352184.9377</v>
      </c>
      <c r="Q17" s="65" t="n">
        <v>33286988.8413</v>
      </c>
      <c r="R17" s="65" t="n">
        <v>34474251.1913</v>
      </c>
      <c r="S17" s="66" t="n">
        <f aca="false">SUM(P17:R17)</f>
        <v>97113424.9703</v>
      </c>
    </row>
    <row r="18" customFormat="false" ht="13.5" hidden="false" customHeight="false" outlineLevel="0" collapsed="false">
      <c r="A18" s="72"/>
      <c r="B18" s="73"/>
      <c r="C18" s="74"/>
      <c r="D18" s="74"/>
      <c r="E18" s="74"/>
      <c r="F18" s="74"/>
      <c r="G18" s="75"/>
      <c r="I18" s="76" t="s">
        <v>15</v>
      </c>
      <c r="J18" s="65" t="n">
        <v>0</v>
      </c>
      <c r="K18" s="65" t="n">
        <v>0</v>
      </c>
      <c r="L18" s="65" t="n">
        <v>0</v>
      </c>
      <c r="M18" s="65" t="n">
        <f aca="false">SUM(J18:L18)</f>
        <v>0</v>
      </c>
      <c r="O18" s="60" t="str">
        <f aca="false">$A17</f>
        <v>Sussex</v>
      </c>
      <c r="P18" s="65" t="n">
        <v>0</v>
      </c>
      <c r="Q18" s="65" t="n">
        <v>0</v>
      </c>
      <c r="R18" s="65" t="n">
        <v>0</v>
      </c>
      <c r="S18" s="66" t="n">
        <f aca="false">SUM(P18:R18)</f>
        <v>0</v>
      </c>
    </row>
    <row r="19" customFormat="false" ht="12.75" hidden="false" customHeight="false" outlineLevel="0" collapsed="false">
      <c r="I19" s="60" t="s">
        <v>79</v>
      </c>
      <c r="J19" s="66" t="n">
        <f aca="false">SUM(J12:J18)</f>
        <v>66662664.0001</v>
      </c>
      <c r="K19" s="66" t="n">
        <f aca="false">SUM(K12:K18)</f>
        <v>64966221.9977</v>
      </c>
      <c r="L19" s="66" t="n">
        <f aca="false">SUM(L12:L18)</f>
        <v>62081137.4936</v>
      </c>
      <c r="M19" s="77" t="n">
        <f aca="false">SUM(J19:L19)</f>
        <v>193710023.4914</v>
      </c>
      <c r="O19" s="60" t="s">
        <v>52</v>
      </c>
      <c r="P19" s="66" t="n">
        <f aca="false">SUM(P12:P18)</f>
        <v>80755555.7985</v>
      </c>
      <c r="Q19" s="66" t="n">
        <f aca="false">SUM(Q12:Q18)</f>
        <v>77370996.3791</v>
      </c>
      <c r="R19" s="66" t="n">
        <f aca="false">SUM(R12:R18)</f>
        <v>79488225.9411</v>
      </c>
      <c r="S19" s="66" t="n">
        <f aca="false">SUM(S12:S18)</f>
        <v>237614778.1187</v>
      </c>
    </row>
    <row r="20" customFormat="false" ht="12.75" hidden="false" customHeight="false" outlineLevel="0" collapsed="false">
      <c r="A20" s="42" t="s">
        <v>80</v>
      </c>
    </row>
    <row r="21" customFormat="false" ht="13.5" hidden="false" customHeight="true" outlineLevel="0" collapsed="false"/>
    <row r="22" customFormat="false" ht="28.5" hidden="false" customHeight="true" outlineLevel="0" collapsed="false">
      <c r="A22" s="43"/>
      <c r="B22" s="78" t="s">
        <v>81</v>
      </c>
      <c r="C22" s="78"/>
      <c r="D22" s="79" t="s">
        <v>82</v>
      </c>
      <c r="E22" s="79"/>
      <c r="F22" s="80" t="s">
        <v>83</v>
      </c>
      <c r="G22" s="80"/>
      <c r="H22" s="80"/>
      <c r="I22" s="80"/>
      <c r="J22" s="80"/>
      <c r="K22" s="80"/>
      <c r="L22" s="80"/>
      <c r="M22" s="80"/>
      <c r="N22" s="80"/>
      <c r="O22" s="80"/>
      <c r="Q22" s="35"/>
    </row>
    <row r="23" customFormat="false" ht="64.5" hidden="false" customHeight="false" outlineLevel="0" collapsed="false">
      <c r="A23" s="81" t="s">
        <v>44</v>
      </c>
      <c r="B23" s="82" t="s">
        <v>84</v>
      </c>
      <c r="C23" s="83" t="s">
        <v>85</v>
      </c>
      <c r="D23" s="84" t="s">
        <v>86</v>
      </c>
      <c r="E23" s="85" t="s">
        <v>85</v>
      </c>
      <c r="F23" s="86" t="s">
        <v>87</v>
      </c>
      <c r="G23" s="86" t="s">
        <v>88</v>
      </c>
      <c r="H23" s="86" t="s">
        <v>89</v>
      </c>
      <c r="I23" s="86" t="s">
        <v>90</v>
      </c>
      <c r="J23" s="86" t="s">
        <v>91</v>
      </c>
      <c r="K23" s="86" t="s">
        <v>92</v>
      </c>
      <c r="L23" s="86" t="s">
        <v>93</v>
      </c>
      <c r="M23" s="86" t="s">
        <v>94</v>
      </c>
      <c r="N23" s="86" t="s">
        <v>95</v>
      </c>
      <c r="O23" s="86" t="s">
        <v>96</v>
      </c>
      <c r="P23" s="87" t="s">
        <v>97</v>
      </c>
    </row>
    <row r="24" customFormat="false" ht="13.5" hidden="false" customHeight="false" outlineLevel="0" collapsed="false">
      <c r="A24" s="88"/>
      <c r="B24" s="89"/>
      <c r="C24" s="89"/>
      <c r="D24" s="90"/>
      <c r="E24" s="90"/>
      <c r="F24" s="91"/>
      <c r="G24" s="92"/>
      <c r="H24" s="93"/>
      <c r="I24" s="93"/>
      <c r="J24" s="70"/>
      <c r="K24" s="93"/>
      <c r="M24" s="77"/>
      <c r="N24" s="93"/>
      <c r="O24" s="93"/>
    </row>
    <row r="25" customFormat="false" ht="13.5" hidden="false" customHeight="false" outlineLevel="0" collapsed="false">
      <c r="A25" s="88" t="str">
        <f aca="false">A12</f>
        <v>Birmingham</v>
      </c>
      <c r="B25" s="94" t="n">
        <v>20206</v>
      </c>
      <c r="C25" s="94" t="n">
        <v>1000</v>
      </c>
      <c r="D25" s="95" t="n">
        <v>7375</v>
      </c>
      <c r="E25" s="96" t="n">
        <v>712</v>
      </c>
      <c r="F25" s="97" t="n">
        <f aca="false">B25/D25</f>
        <v>2.73979661016949</v>
      </c>
      <c r="G25" s="97" t="n">
        <f aca="false">C25/E25</f>
        <v>1.40449438202247</v>
      </c>
      <c r="H25" s="93" t="n">
        <f aca="false">(B25/$B$31)</f>
        <v>0.155975483611999</v>
      </c>
      <c r="I25" s="93" t="n">
        <f aca="false">(C25/$C$31)</f>
        <v>0.184331797235023</v>
      </c>
      <c r="J25" s="70" t="n">
        <f aca="false">M13</f>
        <v>28627704.0789</v>
      </c>
      <c r="K25" s="93" t="n">
        <f aca="false">J25/$J$31</f>
        <v>0.147786384839146</v>
      </c>
      <c r="L25" s="77" t="n">
        <v>2184</v>
      </c>
      <c r="M25" s="77" t="n">
        <f aca="false">L25*B25</f>
        <v>44129904</v>
      </c>
      <c r="N25" s="93" t="n">
        <f aca="false">J25/M25</f>
        <v>0.648714397359668</v>
      </c>
      <c r="O25" s="93" t="n">
        <f aca="false">S13/M25</f>
        <v>0.706962201417887</v>
      </c>
      <c r="P25" s="98" t="n">
        <f aca="false">N25/O25</f>
        <v>0.917608319169827</v>
      </c>
    </row>
    <row r="26" customFormat="false" ht="13.5" hidden="false" customHeight="false" outlineLevel="0" collapsed="false">
      <c r="A26" s="88" t="str">
        <f aca="false">A13</f>
        <v>Bristol</v>
      </c>
      <c r="B26" s="94" t="n">
        <v>14744</v>
      </c>
      <c r="C26" s="94" t="n">
        <v>560</v>
      </c>
      <c r="D26" s="99" t="n">
        <v>6839</v>
      </c>
      <c r="E26" s="100" t="n">
        <v>301</v>
      </c>
      <c r="F26" s="97" t="n">
        <f aca="false">B26/D26</f>
        <v>2.15587074133645</v>
      </c>
      <c r="G26" s="97" t="n">
        <f aca="false">C26/E26</f>
        <v>1.86046511627907</v>
      </c>
      <c r="H26" s="93" t="n">
        <f aca="false">(B26/$B$31)</f>
        <v>0.113812854121316</v>
      </c>
      <c r="I26" s="93" t="n">
        <f aca="false">(C26/$C$31)</f>
        <v>0.103225806451613</v>
      </c>
      <c r="J26" s="70" t="n">
        <f aca="false">M14</f>
        <v>19124245.1618</v>
      </c>
      <c r="K26" s="93" t="n">
        <f aca="false">J26/$J$31</f>
        <v>0.0987261516833642</v>
      </c>
      <c r="L26" s="77" t="n">
        <f aca="false">$L$25</f>
        <v>2184</v>
      </c>
      <c r="M26" s="77" t="n">
        <f aca="false">L26*B26</f>
        <v>32200896</v>
      </c>
      <c r="N26" s="93" t="n">
        <f aca="false">J26/M26</f>
        <v>0.59390413117076</v>
      </c>
      <c r="O26" s="93" t="n">
        <f aca="false">S14/M26</f>
        <v>0.739422719951644</v>
      </c>
      <c r="P26" s="98" t="n">
        <f aca="false">N26/O26</f>
        <v>0.803199732907314</v>
      </c>
    </row>
    <row r="27" customFormat="false" ht="13.5" hidden="false" customHeight="false" outlineLevel="0" collapsed="false">
      <c r="A27" s="88" t="str">
        <f aca="false">A14</f>
        <v>Cambridge</v>
      </c>
      <c r="B27" s="101" t="n">
        <v>8878</v>
      </c>
      <c r="C27" s="102" t="n">
        <v>265</v>
      </c>
      <c r="D27" s="99" t="n">
        <v>5035</v>
      </c>
      <c r="E27" s="100" t="n">
        <v>184</v>
      </c>
      <c r="F27" s="97" t="n">
        <f aca="false">B27/D27</f>
        <v>1.76325719960278</v>
      </c>
      <c r="G27" s="97" t="n">
        <f aca="false">C27/E27</f>
        <v>1.44021739130435</v>
      </c>
      <c r="H27" s="93" t="n">
        <f aca="false">(B27/$B$31)</f>
        <v>0.0685316412702824</v>
      </c>
      <c r="I27" s="93" t="n">
        <f aca="false">(C27/$C$31)</f>
        <v>0.0488479262672811</v>
      </c>
      <c r="J27" s="70" t="n">
        <f aca="false">M15</f>
        <v>16243142.6035</v>
      </c>
      <c r="K27" s="93" t="n">
        <f aca="false">J27/$J$31</f>
        <v>0.0838528761224436</v>
      </c>
      <c r="L27" s="77" t="n">
        <f aca="false">$L$25</f>
        <v>2184</v>
      </c>
      <c r="M27" s="77" t="n">
        <f aca="false">L27*B27</f>
        <v>19389552</v>
      </c>
      <c r="N27" s="93" t="n">
        <f aca="false">J27/M27</f>
        <v>0.837726555182915</v>
      </c>
      <c r="O27" s="93" t="n">
        <f aca="false">S15/M27</f>
        <v>1.1295186611996</v>
      </c>
      <c r="P27" s="98" t="n">
        <f aca="false">N27/O27</f>
        <v>0.741666856830159</v>
      </c>
    </row>
    <row r="28" customFormat="false" ht="13.5" hidden="false" customHeight="false" outlineLevel="0" collapsed="false">
      <c r="A28" s="88" t="str">
        <f aca="false">A15</f>
        <v>Oxford</v>
      </c>
      <c r="B28" s="94" t="n">
        <v>33834</v>
      </c>
      <c r="C28" s="94" t="n">
        <v>920</v>
      </c>
      <c r="D28" s="99" t="n">
        <v>17126</v>
      </c>
      <c r="E28" s="100" t="n">
        <v>544</v>
      </c>
      <c r="F28" s="97" t="n">
        <f aca="false">B28/D28</f>
        <v>1.97559266612169</v>
      </c>
      <c r="G28" s="97" t="n">
        <f aca="false">C28/E28</f>
        <v>1.69117647058824</v>
      </c>
      <c r="H28" s="93" t="n">
        <f aca="false">(B28/$B$31)</f>
        <v>0.261173637163633</v>
      </c>
      <c r="I28" s="93" t="n">
        <f aca="false">(C28/$C$31)</f>
        <v>0.169585253456221</v>
      </c>
      <c r="J28" s="70" t="n">
        <f aca="false">M16</f>
        <v>56488435.582</v>
      </c>
      <c r="K28" s="93" t="n">
        <f aca="false">J28/$J$31</f>
        <v>0.291613384603755</v>
      </c>
      <c r="L28" s="77" t="n">
        <f aca="false">$L$25</f>
        <v>2184</v>
      </c>
      <c r="M28" s="77" t="n">
        <f aca="false">L28*B28</f>
        <v>73893456</v>
      </c>
      <c r="N28" s="93" t="n">
        <f aca="false">J28/M28</f>
        <v>0.764457891670407</v>
      </c>
      <c r="O28" s="93" t="n">
        <f aca="false">S16/M28</f>
        <v>0.860593719512862</v>
      </c>
      <c r="P28" s="98" t="n">
        <f aca="false">N28/O28</f>
        <v>0.888291274195131</v>
      </c>
    </row>
    <row r="29" customFormat="false" ht="13.5" hidden="false" customHeight="false" outlineLevel="0" collapsed="false">
      <c r="A29" s="88" t="str">
        <f aca="false">A16</f>
        <v>RALPP</v>
      </c>
      <c r="B29" s="94" t="n">
        <v>46300</v>
      </c>
      <c r="C29" s="94" t="n">
        <v>2610</v>
      </c>
      <c r="D29" s="99" t="n">
        <v>21712</v>
      </c>
      <c r="E29" s="100" t="n">
        <v>1520</v>
      </c>
      <c r="F29" s="97" t="n">
        <f aca="false">B29/D29</f>
        <v>2.13246131171702</v>
      </c>
      <c r="G29" s="97" t="n">
        <f aca="false">C29/E29</f>
        <v>1.71710526315789</v>
      </c>
      <c r="H29" s="93" t="n">
        <f aca="false">(B29/$B$31)</f>
        <v>0.357402003921387</v>
      </c>
      <c r="I29" s="93" t="n">
        <f aca="false">(C29/$C$31)</f>
        <v>0.48110599078341</v>
      </c>
      <c r="J29" s="70" t="n">
        <f aca="false">M17</f>
        <v>73226496.0652</v>
      </c>
      <c r="K29" s="93" t="n">
        <f aca="false">J29/$J$31</f>
        <v>0.378021202751292</v>
      </c>
      <c r="L29" s="77" t="n">
        <f aca="false">$L$25</f>
        <v>2184</v>
      </c>
      <c r="M29" s="77" t="n">
        <f aca="false">L29*B29</f>
        <v>101119200</v>
      </c>
      <c r="N29" s="93" t="n">
        <f aca="false">J29/M29</f>
        <v>0.724160160139716</v>
      </c>
      <c r="O29" s="93" t="n">
        <f aca="false">S17/M29</f>
        <v>0.960385613912096</v>
      </c>
      <c r="P29" s="98" t="n">
        <f aca="false">N29/O29</f>
        <v>0.754030620252501</v>
      </c>
    </row>
    <row r="30" customFormat="false" ht="13.5" hidden="false" customHeight="false" outlineLevel="0" collapsed="false">
      <c r="A30" s="88" t="str">
        <f aca="false">A17</f>
        <v>Sussex</v>
      </c>
      <c r="B30" s="94" t="n">
        <v>5584</v>
      </c>
      <c r="C30" s="94" t="n">
        <v>70</v>
      </c>
      <c r="D30" s="103" t="n">
        <v>3069</v>
      </c>
      <c r="E30" s="104" t="n">
        <v>39</v>
      </c>
      <c r="F30" s="97" t="n">
        <f aca="false">B30/D30</f>
        <v>1.81948517432388</v>
      </c>
      <c r="G30" s="97" t="n">
        <f aca="false">C30/E30</f>
        <v>1.7948717948718</v>
      </c>
      <c r="H30" s="93" t="n">
        <f aca="false">(B30/$B$31)</f>
        <v>0.0431043799113828</v>
      </c>
      <c r="I30" s="93" t="n">
        <f aca="false">(C30/$C$31)</f>
        <v>0.0129032258064516</v>
      </c>
      <c r="J30" s="70" t="n">
        <f aca="false">M18</f>
        <v>0</v>
      </c>
      <c r="K30" s="93" t="n">
        <f aca="false">J30/$J$31</f>
        <v>0</v>
      </c>
      <c r="L30" s="77" t="n">
        <f aca="false">$L$25</f>
        <v>2184</v>
      </c>
      <c r="M30" s="77" t="n">
        <f aca="false">L30*B30</f>
        <v>12195456</v>
      </c>
      <c r="N30" s="93" t="n">
        <f aca="false">J30/M30</f>
        <v>0</v>
      </c>
      <c r="O30" s="93" t="n">
        <f aca="false">S18/M30</f>
        <v>0</v>
      </c>
      <c r="P30" s="98" t="e">
        <f aca="false">N30/O30</f>
        <v>#DIV/0!</v>
      </c>
    </row>
    <row r="31" customFormat="false" ht="13.5" hidden="false" customHeight="false" outlineLevel="0" collapsed="false">
      <c r="A31" s="105" t="s">
        <v>98</v>
      </c>
      <c r="B31" s="106" t="n">
        <f aca="false">SUM(B24:B30)</f>
        <v>129546</v>
      </c>
      <c r="C31" s="106" t="n">
        <f aca="false">SUM(C24:C30)</f>
        <v>5425</v>
      </c>
      <c r="D31" s="107" t="n">
        <f aca="false">SUM(D24:D30)</f>
        <v>61156</v>
      </c>
      <c r="E31" s="108" t="n">
        <f aca="false">SUM(E24:E30)</f>
        <v>3300</v>
      </c>
      <c r="F31" s="97" t="n">
        <f aca="false">B31/D31</f>
        <v>2.11828765779318</v>
      </c>
      <c r="G31" s="97" t="n">
        <f aca="false">C31/E31</f>
        <v>1.64393939393939</v>
      </c>
      <c r="H31" s="93" t="n">
        <f aca="false">(B31/$B$31)</f>
        <v>1</v>
      </c>
      <c r="I31" s="93" t="n">
        <f aca="false">(C31/$C$31)</f>
        <v>1</v>
      </c>
      <c r="J31" s="66" t="n">
        <f aca="false">SUM(J24:J30)</f>
        <v>193710023.4914</v>
      </c>
      <c r="K31" s="93" t="n">
        <f aca="false">J31/$J$31</f>
        <v>1</v>
      </c>
      <c r="L31" s="77" t="n">
        <f aca="false">$L$25</f>
        <v>2184</v>
      </c>
      <c r="M31" s="77" t="n">
        <f aca="false">L31*B31</f>
        <v>282928464</v>
      </c>
      <c r="N31" s="93" t="n">
        <f aca="false">J31/M31</f>
        <v>0.68466078227958</v>
      </c>
      <c r="O31" s="93" t="n">
        <f aca="false">S19/M31</f>
        <v>0.83984048391363</v>
      </c>
      <c r="P31" s="98" t="n">
        <f aca="false">N31/O31</f>
        <v>0.815227171580349</v>
      </c>
    </row>
    <row r="33" customFormat="false" ht="12.75" hidden="false" customHeight="false" outlineLevel="0" collapsed="false">
      <c r="F33" s="35"/>
      <c r="R33" s="65"/>
    </row>
    <row r="34" customFormat="false" ht="12.75" hidden="false" customHeight="false" outlineLevel="0" collapsed="false">
      <c r="K34" s="35" t="s">
        <v>99</v>
      </c>
      <c r="L34" s="109" t="s">
        <v>100</v>
      </c>
      <c r="M34" s="109"/>
      <c r="O34" s="39"/>
    </row>
    <row r="35" customFormat="false" ht="12.75" hidden="false" customHeight="false" outlineLevel="0" collapsed="false">
      <c r="F35" s="39"/>
      <c r="G35" s="39"/>
      <c r="H35" s="39"/>
      <c r="K35" s="35" t="s">
        <v>101</v>
      </c>
      <c r="L35" s="0" t="n">
        <v>2184</v>
      </c>
    </row>
    <row r="36" customFormat="false" ht="12.75" hidden="false" customHeight="false" outlineLevel="0" collapsed="false">
      <c r="F36" s="39"/>
      <c r="G36" s="35" t="s">
        <v>102</v>
      </c>
      <c r="H36" s="35" t="s">
        <v>103</v>
      </c>
      <c r="K36" s="35" t="s">
        <v>104</v>
      </c>
      <c r="L36" s="0" t="n">
        <v>2208</v>
      </c>
    </row>
    <row r="37" customFormat="false" ht="12.75" hidden="false" customHeight="false" outlineLevel="0" collapsed="false">
      <c r="F37" s="110"/>
      <c r="G37" s="35"/>
      <c r="H37" s="35"/>
      <c r="K37" s="35" t="s">
        <v>105</v>
      </c>
      <c r="L37" s="0" t="n">
        <v>2208</v>
      </c>
    </row>
    <row r="38" customFormat="false" ht="12.75" hidden="false" customHeight="false" outlineLevel="0" collapsed="false">
      <c r="F38" s="110"/>
      <c r="G38" s="35"/>
      <c r="H38" s="35"/>
      <c r="N38" s="48"/>
    </row>
    <row r="39" customFormat="false" ht="12.75" hidden="false" customHeight="false" outlineLevel="0" collapsed="false">
      <c r="F39" s="110" t="str">
        <f aca="false">A12</f>
        <v>Birmingham</v>
      </c>
      <c r="G39" s="35" t="n">
        <v>22433</v>
      </c>
      <c r="H39" s="35" t="n">
        <v>980</v>
      </c>
    </row>
    <row r="40" customFormat="false" ht="12.75" hidden="false" customHeight="false" outlineLevel="0" collapsed="false">
      <c r="F40" s="110" t="str">
        <f aca="false">A13</f>
        <v>Bristol</v>
      </c>
      <c r="G40" s="35" t="n">
        <v>9607</v>
      </c>
      <c r="H40" s="35" t="n">
        <v>0</v>
      </c>
    </row>
    <row r="41" customFormat="false" ht="12.75" hidden="false" customHeight="false" outlineLevel="0" collapsed="false">
      <c r="F41" s="110" t="str">
        <f aca="false">A14</f>
        <v>Cambridge</v>
      </c>
      <c r="G41" s="35" t="n">
        <v>5940</v>
      </c>
      <c r="H41" s="35" t="n">
        <v>293</v>
      </c>
    </row>
    <row r="42" customFormat="false" ht="12.75" hidden="false" customHeight="false" outlineLevel="0" collapsed="false">
      <c r="F42" s="110" t="str">
        <f aca="false">A15</f>
        <v>Oxford</v>
      </c>
      <c r="G42" s="35" t="n">
        <v>26240</v>
      </c>
      <c r="H42" s="35" t="n">
        <v>940</v>
      </c>
    </row>
    <row r="43" customFormat="false" ht="12.75" hidden="false" customHeight="false" outlineLevel="0" collapsed="false">
      <c r="F43" s="110" t="str">
        <f aca="false">A16</f>
        <v>RALPP</v>
      </c>
      <c r="G43" s="35" t="n">
        <v>42840</v>
      </c>
      <c r="H43" s="35" t="n">
        <v>3079</v>
      </c>
    </row>
    <row r="44" customFormat="false" ht="12.75" hidden="false" customHeight="false" outlineLevel="0" collapsed="false">
      <c r="F44" s="110" t="str">
        <f aca="false">A17</f>
        <v>Sussex</v>
      </c>
      <c r="G44" s="35" t="n">
        <v>2006</v>
      </c>
      <c r="H44" s="35" t="n">
        <v>83</v>
      </c>
    </row>
    <row r="53" customFormat="false" ht="25.5" hidden="false" customHeight="false" outlineLevel="0" collapsed="false"/>
  </sheetData>
  <mergeCells count="10">
    <mergeCell ref="A2:C2"/>
    <mergeCell ref="B3:C3"/>
    <mergeCell ref="B4:C4"/>
    <mergeCell ref="B5:C5"/>
    <mergeCell ref="I10:M10"/>
    <mergeCell ref="O10:S10"/>
    <mergeCell ref="B22:C22"/>
    <mergeCell ref="D22:E22"/>
    <mergeCell ref="F22:O22"/>
    <mergeCell ref="L34:M34"/>
  </mergeCells>
  <conditionalFormatting sqref="C31 C24:C25 C28:C29">
    <cfRule type="cellIs" priority="2" operator="greaterThanOrEqual" aboveAverage="0" equalAverage="0" bottom="0" percent="0" rank="0" text="" dxfId="0">
      <formula>E24</formula>
    </cfRule>
    <cfRule type="cellIs" priority="3" operator="lessThan" aboveAverage="0" equalAverage="0" bottom="0" percent="0" rank="0" text="" dxfId="1">
      <formula>E24</formula>
    </cfRule>
  </conditionalFormatting>
  <conditionalFormatting sqref="F24:G24">
    <cfRule type="cellIs" priority="4" operator="greaterThanOrEqual" aboveAverage="0" equalAverage="0" bottom="0" percent="0" rank="0" text="" dxfId="2">
      <formula>1</formula>
    </cfRule>
    <cfRule type="cellIs" priority="5" operator="greaterThanOrEqual" aboveAverage="0" equalAverage="0" bottom="0" percent="0" rank="0" text="" dxfId="3">
      <formula>0.95</formula>
    </cfRule>
    <cfRule type="cellIs" priority="6" operator="greaterThanOrEqual" aboveAverage="0" equalAverage="0" bottom="0" percent="0" rank="0" text="" dxfId="4">
      <formula>0.95</formula>
    </cfRule>
  </conditionalFormatting>
  <conditionalFormatting sqref="F24:G31">
    <cfRule type="cellIs" priority="7" operator="greaterThanOrEqual" aboveAverage="0" equalAverage="0" bottom="0" percent="0" rank="0" text="" dxfId="5">
      <formula>1</formula>
    </cfRule>
    <cfRule type="cellIs" priority="8" operator="greaterThanOrEqual" aboveAverage="0" equalAverage="0" bottom="0" percent="0" rank="0" text="" dxfId="6">
      <formula>0.95</formula>
    </cfRule>
    <cfRule type="cellIs" priority="9" operator="lessThan" aboveAverage="0" equalAverage="0" bottom="0" percent="0" rank="0" text="" dxfId="7">
      <formula>0.95</formula>
    </cfRule>
  </conditionalFormatting>
  <conditionalFormatting sqref="C24">
    <cfRule type="cellIs" priority="10" operator="greaterThanOrEqual" aboveAverage="0" equalAverage="0" bottom="0" percent="0" rank="0" text="" dxfId="8">
      <formula>E24</formula>
    </cfRule>
    <cfRule type="cellIs" priority="11" operator="lessThan" aboveAverage="0" equalAverage="0" bottom="0" percent="0" rank="0" text="" dxfId="9">
      <formula>E24</formula>
    </cfRule>
  </conditionalFormatting>
  <conditionalFormatting sqref="C30">
    <cfRule type="cellIs" priority="12" operator="greaterThanOrEqual" aboveAverage="0" equalAverage="0" bottom="0" percent="0" rank="0" text="" dxfId="10">
      <formula>$E$30</formula>
    </cfRule>
    <cfRule type="cellIs" priority="13" operator="lessThan" aboveAverage="0" equalAverage="0" bottom="0" percent="0" rank="0" text="" dxfId="11">
      <formula>$E$30</formula>
    </cfRule>
  </conditionalFormatting>
  <conditionalFormatting sqref="B31 B24:B25 B28:B29">
    <cfRule type="cellIs" priority="14" operator="greaterThanOrEqual" aboveAverage="0" equalAverage="0" bottom="0" percent="0" rank="0" text="" dxfId="12">
      <formula>D24</formula>
    </cfRule>
    <cfRule type="cellIs" priority="15" operator="lessThan" aboveAverage="0" equalAverage="0" bottom="0" percent="0" rank="0" text="" dxfId="13">
      <formula>D24</formula>
    </cfRule>
  </conditionalFormatting>
  <conditionalFormatting sqref="B30">
    <cfRule type="cellIs" priority="16" operator="greaterThanOrEqual" aboveAverage="0" equalAverage="0" bottom="0" percent="0" rank="0" text="" dxfId="14">
      <formula>$E$30</formula>
    </cfRule>
    <cfRule type="cellIs" priority="17" operator="lessThan" aboveAverage="0" equalAverage="0" bottom="0" percent="0" rank="0" text="" dxfId="15">
      <formula>$E$30</formula>
    </cfRule>
  </conditionalFormatting>
  <conditionalFormatting sqref="C26">
    <cfRule type="cellIs" priority="18" operator="greaterThanOrEqual" aboveAverage="0" equalAverage="0" bottom="0" percent="0" rank="0" text="" dxfId="16">
      <formula>E26</formula>
    </cfRule>
    <cfRule type="cellIs" priority="19" operator="lessThan" aboveAverage="0" equalAverage="0" bottom="0" percent="0" rank="0" text="" dxfId="17">
      <formula>E26</formula>
    </cfRule>
  </conditionalFormatting>
  <conditionalFormatting sqref="B26">
    <cfRule type="cellIs" priority="20" operator="greaterThanOrEqual" aboveAverage="0" equalAverage="0" bottom="0" percent="0" rank="0" text="" dxfId="18">
      <formula>D26</formula>
    </cfRule>
    <cfRule type="cellIs" priority="21" operator="lessThan" aboveAverage="0" equalAverage="0" bottom="0" percent="0" rank="0" text="" dxfId="19">
      <formula>D26</formula>
    </cfRule>
  </conditionalFormatting>
  <conditionalFormatting sqref="C27">
    <cfRule type="cellIs" priority="22" operator="greaterThanOrEqual" aboveAverage="0" equalAverage="0" bottom="0" percent="0" rank="0" text="" dxfId="20">
      <formula>E27</formula>
    </cfRule>
    <cfRule type="cellIs" priority="23" operator="lessThan" aboveAverage="0" equalAverage="0" bottom="0" percent="0" rank="0" text="" dxfId="21">
      <formula>E27</formula>
    </cfRule>
  </conditionalFormatting>
  <conditionalFormatting sqref="B27">
    <cfRule type="cellIs" priority="24" operator="greaterThanOrEqual" aboveAverage="0" equalAverage="0" bottom="0" percent="0" rank="0" text="" dxfId="22">
      <formula>D27</formula>
    </cfRule>
    <cfRule type="cellIs" priority="25" operator="lessThan" aboveAverage="0" equalAverage="0" bottom="0" percent="0" rank="0" text="" dxfId="23">
      <formula>D27</formula>
    </cfRule>
  </conditionalFormatting>
  <printOptions headings="false" gridLines="false" gridLinesSet="true" horizontalCentered="false" verticalCentered="false"/>
  <pageMargins left="0.75" right="0.75" top="1" bottom="1"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legacyDrawing r:id="rId2"/>
</worksheet>
</file>

<file path=xl/worksheets/sheet3.xml><?xml version="1.0" encoding="utf-8"?>
<worksheet xmlns="http://schemas.openxmlformats.org/spreadsheetml/2006/main" xmlns:r="http://schemas.openxmlformats.org/officeDocument/2006/relationships">
  <sheetPr filterMode="false">
    <pageSetUpPr fitToPage="true"/>
  </sheetPr>
  <dimension ref="B1:AZ41"/>
  <sheetViews>
    <sheetView showFormulas="false" showGridLines="false" showRowColHeaders="true" showZeros="true" rightToLeft="false" tabSelected="false" showOutlineSymbols="true" defaultGridColor="true" view="normal" topLeftCell="A1" colorId="64" zoomScale="80" zoomScaleNormal="80" zoomScalePageLayoutView="100" workbookViewId="0">
      <selection pane="topLeft" activeCell="G45" activeCellId="0" sqref="G45"/>
    </sheetView>
  </sheetViews>
  <sheetFormatPr defaultRowHeight="12.75" zeroHeight="false" outlineLevelRow="0" outlineLevelCol="0"/>
  <cols>
    <col collapsed="false" customWidth="true" hidden="false" outlineLevel="0" max="1" min="1" style="0" width="8.86"/>
    <col collapsed="false" customWidth="true" hidden="false" outlineLevel="0" max="2" min="2" style="0" width="13.86"/>
    <col collapsed="false" customWidth="true" hidden="false" outlineLevel="0" max="3" min="3" style="0" width="4.71"/>
    <col collapsed="false" customWidth="true" hidden="false" outlineLevel="0" max="4" min="4" style="0" width="12.29"/>
    <col collapsed="false" customWidth="true" hidden="false" outlineLevel="0" max="10" min="5" style="0" width="4.71"/>
    <col collapsed="false" customWidth="true" hidden="false" outlineLevel="0" max="12" min="11" style="0" width="7.71"/>
    <col collapsed="false" customWidth="true" hidden="false" outlineLevel="0" max="48" min="13" style="0" width="4.71"/>
    <col collapsed="false" customWidth="true" hidden="false" outlineLevel="0" max="49" min="49" style="0" width="5.01"/>
    <col collapsed="false" customWidth="true" hidden="false" outlineLevel="0" max="50" min="50" style="0" width="13.7"/>
    <col collapsed="false" customWidth="true" hidden="false" outlineLevel="0" max="51" min="51" style="0" width="11.14"/>
    <col collapsed="false" customWidth="true" hidden="false" outlineLevel="0" max="1025" min="52" style="0" width="8.86"/>
  </cols>
  <sheetData>
    <row r="1" customFormat="false" ht="13.5" hidden="false" customHeight="false" outlineLevel="0" collapsed="false"/>
    <row r="2" customFormat="false" ht="13.5" hidden="false" customHeight="false" outlineLevel="0" collapsed="false">
      <c r="B2" s="21" t="s">
        <v>0</v>
      </c>
      <c r="C2" s="21"/>
      <c r="D2" s="21"/>
      <c r="E2" s="21"/>
      <c r="F2" s="21"/>
    </row>
    <row r="3" customFormat="false" ht="12.75" hidden="false" customHeight="false" outlineLevel="0" collapsed="false">
      <c r="B3" s="111" t="s">
        <v>2</v>
      </c>
      <c r="C3" s="112" t="str">
        <f aca="false">Metrics!B3</f>
        <v>SouthGrid</v>
      </c>
      <c r="D3" s="112"/>
      <c r="E3" s="112"/>
      <c r="F3" s="112"/>
    </row>
    <row r="4" customFormat="false" ht="12.75" hidden="false" customHeight="false" outlineLevel="0" collapsed="false">
      <c r="B4" s="6" t="s">
        <v>5</v>
      </c>
      <c r="C4" s="113" t="str">
        <f aca="false">Metrics!B4</f>
        <v>Q4 2019</v>
      </c>
      <c r="D4" s="113"/>
      <c r="E4" s="113"/>
      <c r="F4" s="113"/>
    </row>
    <row r="5" customFormat="false" ht="13.5" hidden="false" customHeight="false" outlineLevel="0" collapsed="false">
      <c r="B5" s="12" t="s">
        <v>8</v>
      </c>
      <c r="C5" s="114" t="str">
        <f aca="false">Metrics!B5</f>
        <v>Pete Gronbech</v>
      </c>
      <c r="D5" s="114"/>
      <c r="E5" s="114"/>
      <c r="F5" s="114"/>
    </row>
    <row r="6" customFormat="false" ht="12.75" hidden="false" customHeight="false" outlineLevel="0" collapsed="false">
      <c r="B6" s="42"/>
    </row>
    <row r="7" customFormat="false" ht="12.75" hidden="false" customHeight="false" outlineLevel="0" collapsed="false">
      <c r="B7" s="42" t="s">
        <v>106</v>
      </c>
    </row>
    <row r="8" customFormat="false" ht="13.5" hidden="false" customHeight="false" outlineLevel="0" collapsed="false"/>
    <row r="9" customFormat="false" ht="13.5" hidden="true" customHeight="false" outlineLevel="0" collapsed="false">
      <c r="B9" s="42" t="s">
        <v>107</v>
      </c>
    </row>
    <row r="10" customFormat="false" ht="75.75" hidden="false" customHeight="true" outlineLevel="0" collapsed="false">
      <c r="B10" s="23" t="s">
        <v>44</v>
      </c>
      <c r="C10" s="115" t="s">
        <v>108</v>
      </c>
      <c r="D10" s="116" t="s">
        <v>109</v>
      </c>
      <c r="E10" s="116" t="s">
        <v>110</v>
      </c>
      <c r="F10" s="116" t="s">
        <v>111</v>
      </c>
      <c r="G10" s="116" t="s">
        <v>112</v>
      </c>
      <c r="H10" s="116" t="s">
        <v>113</v>
      </c>
      <c r="I10" s="116" t="s">
        <v>114</v>
      </c>
      <c r="J10" s="116" t="s">
        <v>115</v>
      </c>
      <c r="K10" s="117" t="s">
        <v>116</v>
      </c>
      <c r="L10" s="116" t="s">
        <v>117</v>
      </c>
      <c r="M10" s="116" t="s">
        <v>118</v>
      </c>
      <c r="N10" s="116" t="s">
        <v>119</v>
      </c>
      <c r="O10" s="116" t="s">
        <v>120</v>
      </c>
      <c r="P10" s="116" t="s">
        <v>121</v>
      </c>
      <c r="Q10" s="116" t="s">
        <v>122</v>
      </c>
      <c r="R10" s="116" t="s">
        <v>123</v>
      </c>
      <c r="S10" s="116" t="s">
        <v>124</v>
      </c>
      <c r="T10" s="116" t="s">
        <v>125</v>
      </c>
      <c r="U10" s="116" t="s">
        <v>126</v>
      </c>
      <c r="V10" s="116" t="s">
        <v>127</v>
      </c>
      <c r="W10" s="116" t="s">
        <v>128</v>
      </c>
      <c r="X10" s="116" t="s">
        <v>129</v>
      </c>
      <c r="Y10" s="116" t="s">
        <v>130</v>
      </c>
      <c r="Z10" s="116" t="s">
        <v>131</v>
      </c>
      <c r="AA10" s="116" t="s">
        <v>132</v>
      </c>
      <c r="AB10" s="116" t="s">
        <v>133</v>
      </c>
      <c r="AC10" s="116" t="s">
        <v>134</v>
      </c>
      <c r="AD10" s="116" t="s">
        <v>135</v>
      </c>
      <c r="AE10" s="116" t="s">
        <v>136</v>
      </c>
      <c r="AF10" s="116" t="s">
        <v>137</v>
      </c>
      <c r="AG10" s="116" t="s">
        <v>138</v>
      </c>
      <c r="AH10" s="116" t="s">
        <v>139</v>
      </c>
      <c r="AI10" s="116" t="s">
        <v>140</v>
      </c>
      <c r="AJ10" s="116" t="s">
        <v>141</v>
      </c>
      <c r="AK10" s="116" t="s">
        <v>142</v>
      </c>
      <c r="AL10" s="116" t="s">
        <v>143</v>
      </c>
      <c r="AM10" s="116" t="s">
        <v>144</v>
      </c>
      <c r="AN10" s="118" t="s">
        <v>145</v>
      </c>
      <c r="AO10" s="116" t="s">
        <v>146</v>
      </c>
      <c r="AP10" s="116" t="s">
        <v>147</v>
      </c>
      <c r="AQ10" s="116" t="s">
        <v>148</v>
      </c>
      <c r="AR10" s="116" t="s">
        <v>149</v>
      </c>
      <c r="AS10" s="116" t="s">
        <v>150</v>
      </c>
      <c r="AT10" s="116" t="s">
        <v>151</v>
      </c>
      <c r="AU10" s="116" t="s">
        <v>152</v>
      </c>
      <c r="AV10" s="116" t="s">
        <v>153</v>
      </c>
      <c r="AW10" s="116" t="s">
        <v>154</v>
      </c>
      <c r="AX10" s="23" t="s">
        <v>52</v>
      </c>
    </row>
    <row r="11" customFormat="false" ht="13.5" hidden="false" customHeight="false" outlineLevel="0" collapsed="false">
      <c r="B11" s="119"/>
      <c r="C11" s="50"/>
      <c r="D11" s="120"/>
      <c r="E11" s="120"/>
      <c r="F11" s="120"/>
      <c r="G11" s="120"/>
      <c r="H11" s="120"/>
      <c r="I11" s="120"/>
      <c r="J11" s="120"/>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20"/>
      <c r="AI11" s="120"/>
      <c r="AJ11" s="120"/>
      <c r="AK11" s="120"/>
      <c r="AL11" s="120"/>
      <c r="AM11" s="120"/>
      <c r="AN11" s="121"/>
      <c r="AO11" s="120"/>
      <c r="AP11" s="120"/>
      <c r="AQ11" s="120"/>
      <c r="AR11" s="120"/>
      <c r="AS11" s="120"/>
      <c r="AT11" s="120"/>
      <c r="AU11" s="120"/>
      <c r="AV11" s="120"/>
      <c r="AW11" s="7"/>
      <c r="AX11" s="122"/>
    </row>
    <row r="12" customFormat="false" ht="13.5" hidden="false" customHeight="false" outlineLevel="0" collapsed="false">
      <c r="B12" s="119" t="str">
        <f aca="false">Resources!A12</f>
        <v>Birmingham</v>
      </c>
      <c r="C12" s="50" t="n">
        <v>1</v>
      </c>
      <c r="D12" s="120" t="n">
        <v>1</v>
      </c>
      <c r="E12" s="120" t="n">
        <v>0</v>
      </c>
      <c r="F12" s="120" t="n">
        <v>1</v>
      </c>
      <c r="G12" s="120" t="n">
        <v>1</v>
      </c>
      <c r="H12" s="120" t="n">
        <v>1</v>
      </c>
      <c r="I12" s="120" t="n">
        <v>0</v>
      </c>
      <c r="J12" s="120" t="n">
        <v>0</v>
      </c>
      <c r="K12" s="120" t="n">
        <v>1</v>
      </c>
      <c r="L12" s="120" t="n">
        <v>1</v>
      </c>
      <c r="M12" s="120" t="n">
        <v>1</v>
      </c>
      <c r="N12" s="120"/>
      <c r="O12" s="120" t="n">
        <v>1</v>
      </c>
      <c r="P12" s="120" t="n">
        <v>0</v>
      </c>
      <c r="Q12" s="120" t="n">
        <v>0</v>
      </c>
      <c r="R12" s="120" t="n">
        <v>1</v>
      </c>
      <c r="S12" s="120" t="n">
        <v>0</v>
      </c>
      <c r="T12" s="120" t="n">
        <v>1</v>
      </c>
      <c r="U12" s="120" t="n">
        <v>1</v>
      </c>
      <c r="V12" s="120"/>
      <c r="W12" s="120" t="n">
        <v>1</v>
      </c>
      <c r="X12" s="120" t="n">
        <v>0</v>
      </c>
      <c r="Y12" s="120" t="n">
        <v>1</v>
      </c>
      <c r="Z12" s="120"/>
      <c r="AA12" s="120"/>
      <c r="AB12" s="120" t="n">
        <v>0</v>
      </c>
      <c r="AC12" s="120" t="n">
        <v>0</v>
      </c>
      <c r="AD12" s="120" t="n">
        <v>0</v>
      </c>
      <c r="AE12" s="120" t="n">
        <v>0</v>
      </c>
      <c r="AF12" s="120" t="n">
        <v>1</v>
      </c>
      <c r="AG12" s="120" t="n">
        <v>1</v>
      </c>
      <c r="AH12" s="120" t="n">
        <v>1</v>
      </c>
      <c r="AI12" s="120" t="n">
        <v>1</v>
      </c>
      <c r="AJ12" s="120" t="n">
        <v>1</v>
      </c>
      <c r="AK12" s="120" t="n">
        <v>0</v>
      </c>
      <c r="AL12" s="120" t="n">
        <v>0</v>
      </c>
      <c r="AM12" s="120" t="n">
        <v>0</v>
      </c>
      <c r="AN12" s="121" t="n">
        <v>0</v>
      </c>
      <c r="AO12" s="120"/>
      <c r="AP12" s="120" t="n">
        <v>1</v>
      </c>
      <c r="AQ12" s="120"/>
      <c r="AR12" s="120" t="n">
        <v>0</v>
      </c>
      <c r="AS12" s="120" t="n">
        <v>0</v>
      </c>
      <c r="AT12" s="120" t="n">
        <v>0</v>
      </c>
      <c r="AU12" s="120" t="n">
        <v>0</v>
      </c>
      <c r="AV12" s="120" t="n">
        <v>0</v>
      </c>
      <c r="AW12" s="7" t="n">
        <v>1</v>
      </c>
      <c r="AX12" s="122" t="n">
        <f aca="false">SUM(C12:AW12)</f>
        <v>21</v>
      </c>
    </row>
    <row r="13" customFormat="false" ht="13.5" hidden="false" customHeight="false" outlineLevel="0" collapsed="false">
      <c r="B13" s="119" t="str">
        <f aca="false">Resources!A13</f>
        <v>Bristol</v>
      </c>
      <c r="C13" s="50" t="n">
        <v>1</v>
      </c>
      <c r="D13" s="120" t="n">
        <v>1</v>
      </c>
      <c r="E13" s="120" t="n">
        <v>0</v>
      </c>
      <c r="F13" s="120" t="n">
        <v>0</v>
      </c>
      <c r="G13" s="120" t="n">
        <v>0</v>
      </c>
      <c r="H13" s="120" t="n">
        <v>0</v>
      </c>
      <c r="I13" s="120" t="n">
        <v>0</v>
      </c>
      <c r="J13" s="120" t="n">
        <v>0</v>
      </c>
      <c r="K13" s="120" t="n">
        <v>0</v>
      </c>
      <c r="L13" s="120" t="n">
        <v>1</v>
      </c>
      <c r="M13" s="120" t="n">
        <v>1</v>
      </c>
      <c r="N13" s="120" t="n">
        <v>1</v>
      </c>
      <c r="O13" s="120" t="n">
        <v>0</v>
      </c>
      <c r="P13" s="120" t="n">
        <v>0</v>
      </c>
      <c r="Q13" s="120" t="n">
        <v>0</v>
      </c>
      <c r="R13" s="120" t="n">
        <v>0</v>
      </c>
      <c r="S13" s="120" t="n">
        <v>0</v>
      </c>
      <c r="T13" s="120" t="n">
        <v>1</v>
      </c>
      <c r="U13" s="120" t="n">
        <v>0</v>
      </c>
      <c r="V13" s="120"/>
      <c r="W13" s="120" t="n">
        <v>1</v>
      </c>
      <c r="X13" s="120" t="n">
        <v>1</v>
      </c>
      <c r="Y13" s="120" t="n">
        <v>1</v>
      </c>
      <c r="Z13" s="120" t="n">
        <v>1</v>
      </c>
      <c r="AA13" s="120" t="n">
        <v>1</v>
      </c>
      <c r="AB13" s="120" t="n">
        <v>0</v>
      </c>
      <c r="AC13" s="120" t="n">
        <v>0</v>
      </c>
      <c r="AD13" s="120" t="n">
        <v>0</v>
      </c>
      <c r="AE13" s="120" t="n">
        <v>0</v>
      </c>
      <c r="AF13" s="120" t="n">
        <v>0</v>
      </c>
      <c r="AG13" s="120" t="n">
        <v>0</v>
      </c>
      <c r="AH13" s="120" t="n">
        <v>0</v>
      </c>
      <c r="AI13" s="120" t="n">
        <v>1</v>
      </c>
      <c r="AJ13" s="120" t="n">
        <v>0</v>
      </c>
      <c r="AK13" s="120" t="n">
        <v>0</v>
      </c>
      <c r="AL13" s="120" t="n">
        <v>0</v>
      </c>
      <c r="AM13" s="120" t="n">
        <v>0</v>
      </c>
      <c r="AN13" s="121" t="n">
        <v>0</v>
      </c>
      <c r="AO13" s="120"/>
      <c r="AP13" s="120" t="n">
        <v>1</v>
      </c>
      <c r="AQ13" s="120"/>
      <c r="AR13" s="120" t="n">
        <v>0</v>
      </c>
      <c r="AS13" s="120" t="n">
        <v>0</v>
      </c>
      <c r="AT13" s="120" t="n">
        <v>0</v>
      </c>
      <c r="AU13" s="120" t="n">
        <v>0</v>
      </c>
      <c r="AV13" s="120" t="n">
        <v>0</v>
      </c>
      <c r="AW13" s="7" t="n">
        <v>1</v>
      </c>
      <c r="AX13" s="122" t="n">
        <f aca="false">SUM(C13:AW13)</f>
        <v>14</v>
      </c>
    </row>
    <row r="14" customFormat="false" ht="13.5" hidden="false" customHeight="false" outlineLevel="0" collapsed="false">
      <c r="B14" s="119" t="str">
        <f aca="false">Resources!A14</f>
        <v>Cambridge</v>
      </c>
      <c r="C14" s="50" t="n">
        <v>0</v>
      </c>
      <c r="D14" s="120" t="n">
        <v>1</v>
      </c>
      <c r="E14" s="120" t="n">
        <v>0</v>
      </c>
      <c r="F14" s="120" t="n">
        <v>0</v>
      </c>
      <c r="G14" s="120" t="n">
        <v>0</v>
      </c>
      <c r="H14" s="120" t="n">
        <v>0</v>
      </c>
      <c r="I14" s="120" t="n">
        <v>0</v>
      </c>
      <c r="J14" s="120" t="n">
        <v>0</v>
      </c>
      <c r="K14" s="120" t="n">
        <v>0</v>
      </c>
      <c r="L14" s="120" t="n">
        <v>0</v>
      </c>
      <c r="M14" s="120" t="n">
        <v>1</v>
      </c>
      <c r="N14" s="120" t="n">
        <v>0</v>
      </c>
      <c r="O14" s="120" t="n">
        <v>0</v>
      </c>
      <c r="P14" s="120" t="n">
        <v>0</v>
      </c>
      <c r="Q14" s="120" t="n">
        <v>0</v>
      </c>
      <c r="R14" s="120" t="n">
        <v>0</v>
      </c>
      <c r="S14" s="120" t="n">
        <v>0</v>
      </c>
      <c r="T14" s="120" t="n">
        <v>1</v>
      </c>
      <c r="U14" s="120" t="n">
        <v>0</v>
      </c>
      <c r="V14" s="120" t="n">
        <v>0</v>
      </c>
      <c r="W14" s="120" t="n">
        <v>0</v>
      </c>
      <c r="X14" s="120" t="n">
        <v>0</v>
      </c>
      <c r="Y14" s="120" t="n">
        <v>1</v>
      </c>
      <c r="Z14" s="120" t="n">
        <v>0</v>
      </c>
      <c r="AA14" s="120" t="n">
        <v>0</v>
      </c>
      <c r="AB14" s="120" t="n">
        <v>0</v>
      </c>
      <c r="AC14" s="120" t="n">
        <v>0</v>
      </c>
      <c r="AD14" s="120" t="n">
        <v>0</v>
      </c>
      <c r="AE14" s="120" t="n">
        <v>0</v>
      </c>
      <c r="AF14" s="120" t="n">
        <v>1</v>
      </c>
      <c r="AG14" s="120" t="n">
        <v>0</v>
      </c>
      <c r="AH14" s="120" t="n">
        <v>0</v>
      </c>
      <c r="AI14" s="120" t="n">
        <v>1</v>
      </c>
      <c r="AJ14" s="120" t="n">
        <v>0</v>
      </c>
      <c r="AK14" s="120" t="n">
        <v>0</v>
      </c>
      <c r="AL14" s="120" t="n">
        <v>0</v>
      </c>
      <c r="AM14" s="120" t="n">
        <v>0</v>
      </c>
      <c r="AN14" s="121" t="n">
        <v>1</v>
      </c>
      <c r="AO14" s="120" t="n">
        <v>0</v>
      </c>
      <c r="AP14" s="120" t="n">
        <v>1</v>
      </c>
      <c r="AQ14" s="120" t="n">
        <v>0</v>
      </c>
      <c r="AR14" s="120" t="n">
        <v>0</v>
      </c>
      <c r="AS14" s="120" t="n">
        <v>0</v>
      </c>
      <c r="AT14" s="120" t="n">
        <v>0</v>
      </c>
      <c r="AU14" s="120" t="n">
        <v>0</v>
      </c>
      <c r="AV14" s="120" t="n">
        <v>0</v>
      </c>
      <c r="AW14" s="7" t="n">
        <v>0</v>
      </c>
      <c r="AX14" s="122" t="n">
        <f aca="false">SUM(C14:AW14)</f>
        <v>8</v>
      </c>
    </row>
    <row r="15" customFormat="false" ht="13.5" hidden="false" customHeight="false" outlineLevel="0" collapsed="false">
      <c r="B15" s="119" t="str">
        <f aca="false">Resources!A15</f>
        <v>Oxford</v>
      </c>
      <c r="C15" s="50" t="n">
        <v>1</v>
      </c>
      <c r="D15" s="120" t="n">
        <v>1</v>
      </c>
      <c r="E15" s="120" t="n">
        <v>0</v>
      </c>
      <c r="F15" s="120" t="n">
        <v>0</v>
      </c>
      <c r="G15" s="120" t="n">
        <v>0</v>
      </c>
      <c r="H15" s="120" t="n">
        <v>0</v>
      </c>
      <c r="I15" s="120" t="n">
        <v>0</v>
      </c>
      <c r="J15" s="120" t="n">
        <v>0</v>
      </c>
      <c r="K15" s="120" t="n">
        <v>1</v>
      </c>
      <c r="L15" s="120" t="n">
        <v>1</v>
      </c>
      <c r="M15" s="120" t="n">
        <v>1</v>
      </c>
      <c r="N15" s="120" t="n">
        <v>1</v>
      </c>
      <c r="O15" s="120" t="n">
        <v>0</v>
      </c>
      <c r="P15" s="120" t="n">
        <v>1</v>
      </c>
      <c r="Q15" s="120" t="n">
        <v>0</v>
      </c>
      <c r="R15" s="120" t="n">
        <v>1</v>
      </c>
      <c r="S15" s="120" t="n">
        <v>0</v>
      </c>
      <c r="T15" s="120" t="n">
        <v>1</v>
      </c>
      <c r="U15" s="120" t="n">
        <v>0</v>
      </c>
      <c r="V15" s="120" t="n">
        <v>1</v>
      </c>
      <c r="W15" s="120" t="n">
        <v>1</v>
      </c>
      <c r="X15" s="120" t="n">
        <v>0</v>
      </c>
      <c r="Y15" s="120" t="n">
        <v>1</v>
      </c>
      <c r="Z15" s="120" t="n">
        <v>1</v>
      </c>
      <c r="AA15" s="120" t="n">
        <v>1</v>
      </c>
      <c r="AB15" s="120" t="n">
        <v>1</v>
      </c>
      <c r="AC15" s="120" t="n">
        <v>0</v>
      </c>
      <c r="AD15" s="120" t="n">
        <v>0</v>
      </c>
      <c r="AE15" s="120" t="n">
        <v>0</v>
      </c>
      <c r="AF15" s="120" t="n">
        <v>1</v>
      </c>
      <c r="AG15" s="120" t="n">
        <v>0</v>
      </c>
      <c r="AH15" s="120" t="n">
        <v>0</v>
      </c>
      <c r="AI15" s="120" t="n">
        <v>1</v>
      </c>
      <c r="AJ15" s="120" t="n">
        <v>1</v>
      </c>
      <c r="AK15" s="120" t="n">
        <v>0</v>
      </c>
      <c r="AL15" s="120" t="n">
        <v>0</v>
      </c>
      <c r="AM15" s="120" t="n">
        <v>0</v>
      </c>
      <c r="AN15" s="121" t="n">
        <v>0</v>
      </c>
      <c r="AO15" s="120" t="n">
        <v>1</v>
      </c>
      <c r="AP15" s="120" t="n">
        <v>1</v>
      </c>
      <c r="AQ15" s="120" t="n">
        <v>1</v>
      </c>
      <c r="AR15" s="120" t="n">
        <v>0</v>
      </c>
      <c r="AS15" s="120" t="n">
        <v>0</v>
      </c>
      <c r="AT15" s="120" t="n">
        <v>1</v>
      </c>
      <c r="AU15" s="120" t="n">
        <v>0</v>
      </c>
      <c r="AV15" s="120" t="n">
        <v>0</v>
      </c>
      <c r="AW15" s="7" t="n">
        <v>1</v>
      </c>
      <c r="AX15" s="122" t="n">
        <f aca="false">SUM(C15:AW15)</f>
        <v>23</v>
      </c>
    </row>
    <row r="16" customFormat="false" ht="13.5" hidden="false" customHeight="false" outlineLevel="0" collapsed="false">
      <c r="B16" s="119" t="str">
        <f aca="false">Resources!A16</f>
        <v>RALPP</v>
      </c>
      <c r="C16" s="50" t="n">
        <v>1</v>
      </c>
      <c r="D16" s="120" t="n">
        <v>1</v>
      </c>
      <c r="E16" s="120" t="n">
        <v>0</v>
      </c>
      <c r="F16" s="120" t="n">
        <v>1</v>
      </c>
      <c r="G16" s="120" t="n">
        <v>1</v>
      </c>
      <c r="H16" s="120" t="n">
        <v>1</v>
      </c>
      <c r="I16" s="120" t="n">
        <v>1</v>
      </c>
      <c r="J16" s="120" t="n">
        <v>1</v>
      </c>
      <c r="K16" s="120" t="n">
        <v>0</v>
      </c>
      <c r="L16" s="120" t="n">
        <v>1</v>
      </c>
      <c r="M16" s="120" t="n">
        <v>1</v>
      </c>
      <c r="N16" s="120"/>
      <c r="O16" s="120" t="n">
        <v>1</v>
      </c>
      <c r="P16" s="120" t="n">
        <v>1</v>
      </c>
      <c r="Q16" s="120" t="n">
        <v>0</v>
      </c>
      <c r="R16" s="120" t="n">
        <v>1</v>
      </c>
      <c r="S16" s="120" t="n">
        <v>1</v>
      </c>
      <c r="T16" s="120" t="n">
        <v>1</v>
      </c>
      <c r="U16" s="120" t="n">
        <v>1</v>
      </c>
      <c r="V16" s="120"/>
      <c r="W16" s="120" t="n">
        <v>1</v>
      </c>
      <c r="X16" s="120" t="n">
        <v>0</v>
      </c>
      <c r="Y16" s="120" t="n">
        <v>1</v>
      </c>
      <c r="Z16" s="120" t="n">
        <v>1</v>
      </c>
      <c r="AA16" s="120" t="n">
        <v>1</v>
      </c>
      <c r="AB16" s="120" t="n">
        <v>1</v>
      </c>
      <c r="AC16" s="120" t="n">
        <v>1</v>
      </c>
      <c r="AD16" s="120" t="n">
        <v>0</v>
      </c>
      <c r="AE16" s="120" t="n">
        <v>0</v>
      </c>
      <c r="AF16" s="120" t="n">
        <v>1</v>
      </c>
      <c r="AG16" s="120" t="n">
        <v>0</v>
      </c>
      <c r="AH16" s="120" t="n">
        <v>0</v>
      </c>
      <c r="AI16" s="120" t="n">
        <v>1</v>
      </c>
      <c r="AJ16" s="120" t="n">
        <v>1</v>
      </c>
      <c r="AK16" s="120" t="n">
        <v>1</v>
      </c>
      <c r="AL16" s="120" t="n">
        <v>0</v>
      </c>
      <c r="AM16" s="120" t="n">
        <v>0</v>
      </c>
      <c r="AN16" s="121" t="n">
        <v>0</v>
      </c>
      <c r="AO16" s="120" t="n">
        <v>1</v>
      </c>
      <c r="AP16" s="120" t="n">
        <v>1</v>
      </c>
      <c r="AQ16" s="120"/>
      <c r="AR16" s="120" t="n">
        <v>1</v>
      </c>
      <c r="AS16" s="120" t="n">
        <v>0</v>
      </c>
      <c r="AT16" s="120" t="n">
        <v>1</v>
      </c>
      <c r="AU16" s="120" t="n">
        <v>0</v>
      </c>
      <c r="AV16" s="120" t="n">
        <v>0</v>
      </c>
      <c r="AW16" s="7" t="n">
        <v>1</v>
      </c>
      <c r="AX16" s="122" t="n">
        <f aca="false">SUM(C16:AW16)</f>
        <v>30</v>
      </c>
    </row>
    <row r="17" customFormat="false" ht="13.5" hidden="false" customHeight="false" outlineLevel="0" collapsed="false">
      <c r="B17" s="119" t="str">
        <f aca="false">Resources!A17</f>
        <v>Sussex</v>
      </c>
      <c r="C17" s="50"/>
      <c r="D17" s="120" t="n">
        <v>1</v>
      </c>
      <c r="E17" s="120"/>
      <c r="F17" s="120"/>
      <c r="G17" s="120"/>
      <c r="H17" s="120"/>
      <c r="I17" s="120"/>
      <c r="J17" s="120"/>
      <c r="K17" s="120"/>
      <c r="L17" s="120"/>
      <c r="M17" s="120" t="n">
        <v>1</v>
      </c>
      <c r="N17" s="120"/>
      <c r="O17" s="120"/>
      <c r="P17" s="120"/>
      <c r="Q17" s="120"/>
      <c r="R17" s="120"/>
      <c r="S17" s="120"/>
      <c r="T17" s="120"/>
      <c r="U17" s="120"/>
      <c r="V17" s="120"/>
      <c r="W17" s="120"/>
      <c r="X17" s="120"/>
      <c r="Y17" s="120"/>
      <c r="Z17" s="120"/>
      <c r="AA17" s="120"/>
      <c r="AB17" s="120"/>
      <c r="AC17" s="120"/>
      <c r="AD17" s="120"/>
      <c r="AE17" s="120"/>
      <c r="AF17" s="120"/>
      <c r="AG17" s="120"/>
      <c r="AH17" s="120"/>
      <c r="AI17" s="120" t="n">
        <v>1</v>
      </c>
      <c r="AJ17" s="120"/>
      <c r="AK17" s="120"/>
      <c r="AL17" s="120"/>
      <c r="AM17" s="120"/>
      <c r="AN17" s="121" t="n">
        <v>0</v>
      </c>
      <c r="AO17" s="120" t="n">
        <v>1</v>
      </c>
      <c r="AP17" s="120" t="n">
        <v>1</v>
      </c>
      <c r="AQ17" s="120"/>
      <c r="AR17" s="120"/>
      <c r="AS17" s="120"/>
      <c r="AT17" s="120"/>
      <c r="AU17" s="120"/>
      <c r="AV17" s="7"/>
      <c r="AW17" s="122"/>
      <c r="AX17" s="122" t="n">
        <f aca="false">SUM(C17:AW17)</f>
        <v>5</v>
      </c>
    </row>
    <row r="18" customFormat="false" ht="12.75" hidden="false" customHeight="false" outlineLevel="0" collapsed="false">
      <c r="B18" s="119"/>
      <c r="C18" s="50"/>
      <c r="D18" s="120"/>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1"/>
      <c r="AO18" s="120"/>
      <c r="AP18" s="120"/>
      <c r="AQ18" s="120"/>
      <c r="AR18" s="120"/>
      <c r="AS18" s="120"/>
      <c r="AT18" s="120"/>
      <c r="AU18" s="120"/>
      <c r="AV18" s="7"/>
      <c r="AW18" s="122" t="n">
        <f aca="false">SUM(C18:AV18)</f>
        <v>0</v>
      </c>
      <c r="AX18" s="122" t="n">
        <f aca="false">SUM(C18:AW18)</f>
        <v>0</v>
      </c>
    </row>
    <row r="19" customFormat="false" ht="13.5" hidden="false" customHeight="false" outlineLevel="0" collapsed="false">
      <c r="B19" s="123"/>
      <c r="C19" s="124"/>
      <c r="D19" s="125"/>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6"/>
      <c r="AO19" s="125"/>
      <c r="AP19" s="125"/>
      <c r="AQ19" s="125"/>
      <c r="AR19" s="125"/>
      <c r="AS19" s="125"/>
      <c r="AT19" s="125"/>
      <c r="AU19" s="125"/>
      <c r="AV19" s="13"/>
      <c r="AW19" s="72" t="n">
        <f aca="false">SUM(C19:AV19)</f>
        <v>0</v>
      </c>
      <c r="AX19" s="72" t="n">
        <f aca="false">SUM(C19:AW19)</f>
        <v>0</v>
      </c>
    </row>
    <row r="20" customFormat="false" ht="13.5" hidden="false" customHeight="false" outlineLevel="0" collapsed="false">
      <c r="B20" s="127" t="s">
        <v>52</v>
      </c>
      <c r="C20" s="128" t="n">
        <f aca="false">SUM(C11:C19)</f>
        <v>4</v>
      </c>
      <c r="D20" s="128" t="n">
        <f aca="false">SUM(D11:D19)</f>
        <v>6</v>
      </c>
      <c r="E20" s="128" t="n">
        <f aca="false">SUM(E11:E19)</f>
        <v>0</v>
      </c>
      <c r="F20" s="128" t="n">
        <f aca="false">SUM(F11:F19)</f>
        <v>2</v>
      </c>
      <c r="G20" s="128" t="n">
        <f aca="false">SUM(G11:G19)</f>
        <v>2</v>
      </c>
      <c r="H20" s="128" t="n">
        <f aca="false">SUM(H11:H19)</f>
        <v>2</v>
      </c>
      <c r="I20" s="128" t="n">
        <f aca="false">SUM(I11:I19)</f>
        <v>1</v>
      </c>
      <c r="J20" s="128" t="n">
        <f aca="false">SUM(J11:J19)</f>
        <v>1</v>
      </c>
      <c r="K20" s="128" t="n">
        <f aca="false">SUM(K11:K19)</f>
        <v>2</v>
      </c>
      <c r="L20" s="128" t="n">
        <f aca="false">SUM(L11:L19)</f>
        <v>4</v>
      </c>
      <c r="M20" s="128" t="n">
        <f aca="false">SUM(M11:M19)</f>
        <v>6</v>
      </c>
      <c r="N20" s="128" t="n">
        <f aca="false">SUM(N11:N19)</f>
        <v>2</v>
      </c>
      <c r="O20" s="128" t="n">
        <f aca="false">SUM(O11:O19)</f>
        <v>2</v>
      </c>
      <c r="P20" s="128" t="n">
        <f aca="false">SUM(P11:P19)</f>
        <v>2</v>
      </c>
      <c r="Q20" s="128" t="n">
        <f aca="false">SUM(Q11:Q19)</f>
        <v>0</v>
      </c>
      <c r="R20" s="128" t="n">
        <f aca="false">SUM(R11:R19)</f>
        <v>3</v>
      </c>
      <c r="S20" s="128" t="n">
        <f aca="false">SUM(S11:S19)</f>
        <v>1</v>
      </c>
      <c r="T20" s="128" t="n">
        <f aca="false">SUM(T11:T19)</f>
        <v>5</v>
      </c>
      <c r="U20" s="128" t="n">
        <f aca="false">SUM(U11:U19)</f>
        <v>2</v>
      </c>
      <c r="V20" s="128" t="n">
        <f aca="false">SUM(V11:V19)</f>
        <v>1</v>
      </c>
      <c r="W20" s="128" t="n">
        <f aca="false">SUM(W11:W19)</f>
        <v>4</v>
      </c>
      <c r="X20" s="128" t="n">
        <f aca="false">SUM(X11:X19)</f>
        <v>1</v>
      </c>
      <c r="Y20" s="128" t="n">
        <f aca="false">SUM(Y11:Y19)</f>
        <v>5</v>
      </c>
      <c r="Z20" s="128" t="n">
        <f aca="false">SUM(Z11:Z19)</f>
        <v>3</v>
      </c>
      <c r="AA20" s="128" t="n">
        <f aca="false">SUM(AA11:AA19)</f>
        <v>3</v>
      </c>
      <c r="AB20" s="128" t="n">
        <f aca="false">SUM(AB11:AB19)</f>
        <v>2</v>
      </c>
      <c r="AC20" s="128" t="n">
        <f aca="false">SUM(AC11:AC19)</f>
        <v>1</v>
      </c>
      <c r="AD20" s="128" t="n">
        <f aca="false">SUM(AD11:AD19)</f>
        <v>0</v>
      </c>
      <c r="AE20" s="128" t="n">
        <f aca="false">SUM(AE11:AE19)</f>
        <v>0</v>
      </c>
      <c r="AF20" s="128" t="n">
        <f aca="false">SUM(AF11:AF19)</f>
        <v>4</v>
      </c>
      <c r="AG20" s="128" t="n">
        <f aca="false">SUM(AG11:AG19)</f>
        <v>1</v>
      </c>
      <c r="AH20" s="128" t="n">
        <f aca="false">SUM(AH11:AH19)</f>
        <v>1</v>
      </c>
      <c r="AI20" s="128" t="n">
        <f aca="false">SUM(AI11:AI19)</f>
        <v>6</v>
      </c>
      <c r="AJ20" s="128" t="n">
        <f aca="false">SUM(AJ11:AJ19)</f>
        <v>3</v>
      </c>
      <c r="AK20" s="128" t="n">
        <f aca="false">SUM(AK11:AK19)</f>
        <v>1</v>
      </c>
      <c r="AL20" s="128" t="n">
        <f aca="false">SUM(AL11:AL19)</f>
        <v>0</v>
      </c>
      <c r="AM20" s="128" t="n">
        <f aca="false">SUM(AM11:AM19)</f>
        <v>0</v>
      </c>
      <c r="AN20" s="128" t="n">
        <f aca="false">SUM(AN11:AN19)</f>
        <v>1</v>
      </c>
      <c r="AO20" s="128" t="n">
        <f aca="false">SUM(AO11:AO19)</f>
        <v>3</v>
      </c>
      <c r="AP20" s="128" t="n">
        <f aca="false">SUM(AP11:AP19)</f>
        <v>6</v>
      </c>
      <c r="AQ20" s="128" t="n">
        <f aca="false">SUM(AQ11:AQ19)</f>
        <v>1</v>
      </c>
      <c r="AR20" s="128" t="n">
        <f aca="false">SUM(AR11:AR19)</f>
        <v>1</v>
      </c>
      <c r="AS20" s="128" t="n">
        <f aca="false">SUM(AS11:AS19)</f>
        <v>0</v>
      </c>
      <c r="AT20" s="128" t="n">
        <f aca="false">SUM(AT11:AT19)</f>
        <v>2</v>
      </c>
      <c r="AU20" s="128" t="n">
        <f aca="false">SUM(AU11:AU19)</f>
        <v>0</v>
      </c>
      <c r="AV20" s="128" t="n">
        <f aca="false">SUM(AV11:AV19)</f>
        <v>0</v>
      </c>
      <c r="AW20" s="127" t="n">
        <f aca="false">SUM(AW11:AW19)</f>
        <v>4</v>
      </c>
      <c r="AX20" s="127" t="n">
        <f aca="false">SUM(AX11:AX19)</f>
        <v>101</v>
      </c>
    </row>
    <row r="26" customFormat="false" ht="13.5" hidden="false" customHeight="false" outlineLevel="0" collapsed="false">
      <c r="B26" s="42" t="s">
        <v>155</v>
      </c>
    </row>
    <row r="27" customFormat="false" ht="75" hidden="false" customHeight="true" outlineLevel="0" collapsed="false">
      <c r="B27" s="129" t="s">
        <v>44</v>
      </c>
      <c r="C27" s="130" t="s">
        <v>108</v>
      </c>
      <c r="D27" s="130" t="s">
        <v>109</v>
      </c>
      <c r="E27" s="130" t="s">
        <v>110</v>
      </c>
      <c r="F27" s="130" t="s">
        <v>111</v>
      </c>
      <c r="G27" s="130" t="s">
        <v>112</v>
      </c>
      <c r="H27" s="130" t="s">
        <v>113</v>
      </c>
      <c r="I27" s="130" t="s">
        <v>114</v>
      </c>
      <c r="J27" s="130" t="s">
        <v>115</v>
      </c>
      <c r="K27" s="130" t="s">
        <v>156</v>
      </c>
      <c r="L27" s="130" t="s">
        <v>117</v>
      </c>
      <c r="M27" s="130" t="s">
        <v>118</v>
      </c>
      <c r="N27" s="130" t="s">
        <v>119</v>
      </c>
      <c r="O27" s="130" t="s">
        <v>120</v>
      </c>
      <c r="P27" s="130" t="s">
        <v>121</v>
      </c>
      <c r="Q27" s="130" t="s">
        <v>122</v>
      </c>
      <c r="R27" s="130" t="s">
        <v>123</v>
      </c>
      <c r="S27" s="130" t="s">
        <v>124</v>
      </c>
      <c r="T27" s="130" t="s">
        <v>125</v>
      </c>
      <c r="U27" s="130" t="s">
        <v>126</v>
      </c>
      <c r="V27" s="130" t="s">
        <v>127</v>
      </c>
      <c r="W27" s="130" t="s">
        <v>128</v>
      </c>
      <c r="X27" s="130" t="s">
        <v>129</v>
      </c>
      <c r="Y27" s="130" t="s">
        <v>130</v>
      </c>
      <c r="Z27" s="130" t="s">
        <v>131</v>
      </c>
      <c r="AA27" s="130" t="s">
        <v>132</v>
      </c>
      <c r="AB27" s="130" t="s">
        <v>133</v>
      </c>
      <c r="AC27" s="130" t="s">
        <v>134</v>
      </c>
      <c r="AD27" s="130" t="s">
        <v>135</v>
      </c>
      <c r="AE27" s="130" t="s">
        <v>136</v>
      </c>
      <c r="AF27" s="130" t="s">
        <v>137</v>
      </c>
      <c r="AG27" s="130" t="s">
        <v>138</v>
      </c>
      <c r="AH27" s="130" t="s">
        <v>139</v>
      </c>
      <c r="AI27" s="130" t="s">
        <v>140</v>
      </c>
      <c r="AJ27" s="130" t="s">
        <v>141</v>
      </c>
      <c r="AK27" s="130" t="s">
        <v>142</v>
      </c>
      <c r="AL27" s="130" t="s">
        <v>143</v>
      </c>
      <c r="AM27" s="130" t="s">
        <v>144</v>
      </c>
      <c r="AN27" s="130" t="s">
        <v>145</v>
      </c>
      <c r="AO27" s="130" t="s">
        <v>146</v>
      </c>
      <c r="AP27" s="131" t="s">
        <v>147</v>
      </c>
      <c r="AQ27" s="130" t="s">
        <v>148</v>
      </c>
      <c r="AR27" s="132" t="s">
        <v>149</v>
      </c>
      <c r="AS27" s="130" t="s">
        <v>150</v>
      </c>
      <c r="AT27" s="130" t="s">
        <v>151</v>
      </c>
      <c r="AU27" s="130" t="s">
        <v>152</v>
      </c>
      <c r="AV27" s="130" t="s">
        <v>153</v>
      </c>
      <c r="AW27" s="130" t="s">
        <v>154</v>
      </c>
      <c r="AX27" s="129" t="s">
        <v>52</v>
      </c>
      <c r="AY27" s="133" t="s">
        <v>157</v>
      </c>
      <c r="AZ27" s="133" t="s">
        <v>158</v>
      </c>
    </row>
    <row r="28" customFormat="false" ht="13.5" hidden="false" customHeight="false" outlineLevel="0" collapsed="false">
      <c r="B28" s="134"/>
      <c r="C28" s="135"/>
      <c r="D28" s="136"/>
      <c r="E28" s="136"/>
      <c r="F28" s="136"/>
      <c r="G28" s="136"/>
      <c r="H28" s="136"/>
      <c r="I28" s="136"/>
      <c r="J28" s="136"/>
      <c r="K28" s="136"/>
      <c r="L28" s="137"/>
      <c r="M28" s="136"/>
      <c r="N28" s="136"/>
      <c r="O28" s="136"/>
      <c r="P28" s="136"/>
      <c r="Q28" s="136"/>
      <c r="R28" s="136"/>
      <c r="S28" s="136"/>
      <c r="T28" s="136"/>
      <c r="U28" s="136"/>
      <c r="V28" s="136"/>
      <c r="W28" s="136"/>
      <c r="X28" s="136"/>
      <c r="Y28" s="136"/>
      <c r="Z28" s="136"/>
      <c r="AA28" s="136"/>
      <c r="AB28" s="136"/>
      <c r="AC28" s="136"/>
      <c r="AD28" s="136"/>
      <c r="AE28" s="136"/>
      <c r="AF28" s="136"/>
      <c r="AG28" s="136"/>
      <c r="AH28" s="136"/>
      <c r="AI28" s="136"/>
      <c r="AJ28" s="136"/>
      <c r="AK28" s="136"/>
      <c r="AL28" s="136"/>
      <c r="AM28" s="136"/>
      <c r="AN28" s="136"/>
      <c r="AO28" s="136"/>
      <c r="AP28" s="136"/>
      <c r="AQ28" s="136"/>
      <c r="AR28" s="136"/>
      <c r="AS28" s="136"/>
      <c r="AT28" s="136"/>
      <c r="AU28" s="136"/>
      <c r="AV28" s="136"/>
      <c r="AW28" s="69"/>
      <c r="AX28" s="138"/>
      <c r="AY28" s="139"/>
      <c r="AZ28" s="140"/>
    </row>
    <row r="29" customFormat="false" ht="13.5" hidden="false" customHeight="false" outlineLevel="0" collapsed="false">
      <c r="B29" s="134" t="str">
        <f aca="false">B12</f>
        <v>Birmingham</v>
      </c>
      <c r="C29" s="141" t="n">
        <v>999</v>
      </c>
      <c r="D29" s="142" t="n">
        <v>0</v>
      </c>
      <c r="E29" s="142" t="n">
        <v>0</v>
      </c>
      <c r="F29" s="142" t="n">
        <v>0</v>
      </c>
      <c r="G29" s="142" t="n">
        <v>0</v>
      </c>
      <c r="H29" s="142" t="n">
        <v>0</v>
      </c>
      <c r="I29" s="142" t="n">
        <v>0</v>
      </c>
      <c r="J29" s="142" t="n">
        <v>0</v>
      </c>
      <c r="K29" s="142" t="n">
        <v>0</v>
      </c>
      <c r="L29" s="143" t="n">
        <v>0</v>
      </c>
      <c r="M29" s="142" t="n">
        <v>0</v>
      </c>
      <c r="N29" s="142"/>
      <c r="O29" s="142" t="n">
        <v>0</v>
      </c>
      <c r="P29" s="142" t="n">
        <v>0</v>
      </c>
      <c r="Q29" s="142" t="n">
        <v>0</v>
      </c>
      <c r="R29" s="142" t="n">
        <v>0</v>
      </c>
      <c r="S29" s="142" t="n">
        <v>0</v>
      </c>
      <c r="T29" s="142" t="n">
        <v>0</v>
      </c>
      <c r="U29" s="142" t="n">
        <v>0</v>
      </c>
      <c r="V29" s="142"/>
      <c r="W29" s="142" t="n">
        <v>0</v>
      </c>
      <c r="X29" s="142" t="n">
        <v>0</v>
      </c>
      <c r="Y29" s="142" t="n">
        <v>0</v>
      </c>
      <c r="Z29" s="142"/>
      <c r="AA29" s="142"/>
      <c r="AB29" s="142" t="n">
        <v>0</v>
      </c>
      <c r="AC29" s="142" t="n">
        <v>0</v>
      </c>
      <c r="AD29" s="142" t="n">
        <v>0</v>
      </c>
      <c r="AE29" s="142" t="n">
        <v>0</v>
      </c>
      <c r="AF29" s="142" t="n">
        <v>0</v>
      </c>
      <c r="AG29" s="142" t="n">
        <v>0</v>
      </c>
      <c r="AH29" s="142" t="n">
        <v>0</v>
      </c>
      <c r="AI29" s="142" t="n">
        <v>0</v>
      </c>
      <c r="AJ29" s="142" t="n">
        <v>0</v>
      </c>
      <c r="AK29" s="142" t="n">
        <v>0</v>
      </c>
      <c r="AL29" s="142" t="n">
        <v>0</v>
      </c>
      <c r="AM29" s="142" t="n">
        <v>0</v>
      </c>
      <c r="AN29" s="142" t="n">
        <v>0</v>
      </c>
      <c r="AO29" s="142" t="n">
        <v>0</v>
      </c>
      <c r="AP29" s="142" t="n">
        <v>0</v>
      </c>
      <c r="AQ29" s="142"/>
      <c r="AR29" s="142" t="n">
        <v>0</v>
      </c>
      <c r="AS29" s="142" t="n">
        <v>0</v>
      </c>
      <c r="AT29" s="142" t="n">
        <v>0</v>
      </c>
      <c r="AU29" s="142" t="n">
        <v>0</v>
      </c>
      <c r="AV29" s="142" t="n">
        <v>0</v>
      </c>
      <c r="AW29" s="142" t="n">
        <v>0</v>
      </c>
      <c r="AX29" s="138" t="n">
        <f aca="false">SUM(C29:AW29)</f>
        <v>999</v>
      </c>
      <c r="AY29" s="139" t="n">
        <f aca="false">AX29/$AX$36</f>
        <v>0.218927323393339</v>
      </c>
      <c r="AZ29" s="144" t="n">
        <f aca="false">(AX29-(C29+D29+L29+Y29))/AX29</f>
        <v>0</v>
      </c>
    </row>
    <row r="30" customFormat="false" ht="13.5" hidden="false" customHeight="false" outlineLevel="0" collapsed="false">
      <c r="B30" s="134" t="str">
        <f aca="false">B13</f>
        <v>Bristol</v>
      </c>
      <c r="C30" s="145" t="n">
        <v>0</v>
      </c>
      <c r="D30" s="69" t="n">
        <v>0</v>
      </c>
      <c r="E30" s="69" t="n">
        <v>0</v>
      </c>
      <c r="F30" s="69" t="n">
        <v>0</v>
      </c>
      <c r="G30" s="69" t="n">
        <v>0</v>
      </c>
      <c r="H30" s="69" t="n">
        <v>0</v>
      </c>
      <c r="I30" s="69" t="n">
        <v>0</v>
      </c>
      <c r="J30" s="69" t="n">
        <v>0</v>
      </c>
      <c r="K30" s="69" t="n">
        <v>0</v>
      </c>
      <c r="L30" s="146" t="n">
        <v>384.1</v>
      </c>
      <c r="M30" s="69" t="n">
        <v>0.007</v>
      </c>
      <c r="N30" s="69"/>
      <c r="O30" s="69" t="n">
        <v>0</v>
      </c>
      <c r="P30" s="69" t="n">
        <v>0</v>
      </c>
      <c r="Q30" s="69" t="n">
        <v>0</v>
      </c>
      <c r="R30" s="69" t="n">
        <v>0</v>
      </c>
      <c r="S30" s="69" t="n">
        <v>0</v>
      </c>
      <c r="T30" s="69" t="n">
        <v>0</v>
      </c>
      <c r="U30" s="69" t="n">
        <v>0</v>
      </c>
      <c r="V30" s="69"/>
      <c r="W30" s="69" t="n">
        <v>0</v>
      </c>
      <c r="X30" s="69" t="n">
        <v>0</v>
      </c>
      <c r="Y30" s="69" t="n">
        <v>0.002</v>
      </c>
      <c r="Z30" s="69"/>
      <c r="AA30" s="69"/>
      <c r="AB30" s="69" t="n">
        <v>0</v>
      </c>
      <c r="AC30" s="69" t="n">
        <v>0</v>
      </c>
      <c r="AD30" s="69" t="n">
        <v>0</v>
      </c>
      <c r="AE30" s="69" t="n">
        <v>0</v>
      </c>
      <c r="AF30" s="69" t="n">
        <v>0</v>
      </c>
      <c r="AG30" s="69" t="n">
        <v>0</v>
      </c>
      <c r="AH30" s="69" t="n">
        <v>0</v>
      </c>
      <c r="AI30" s="69" t="n">
        <v>0</v>
      </c>
      <c r="AJ30" s="69" t="n">
        <v>0</v>
      </c>
      <c r="AK30" s="69" t="n">
        <v>0</v>
      </c>
      <c r="AL30" s="69" t="n">
        <v>0</v>
      </c>
      <c r="AM30" s="69" t="n">
        <v>0</v>
      </c>
      <c r="AN30" s="69" t="n">
        <v>0</v>
      </c>
      <c r="AO30" s="69" t="n">
        <v>0</v>
      </c>
      <c r="AP30" s="69" t="n">
        <v>0</v>
      </c>
      <c r="AQ30" s="69"/>
      <c r="AR30" s="69" t="n">
        <v>0</v>
      </c>
      <c r="AS30" s="69" t="n">
        <v>0</v>
      </c>
      <c r="AT30" s="69" t="n">
        <v>0</v>
      </c>
      <c r="AU30" s="69" t="n">
        <v>0</v>
      </c>
      <c r="AV30" s="69" t="n">
        <v>0</v>
      </c>
      <c r="AW30" s="69" t="n">
        <v>0</v>
      </c>
      <c r="AX30" s="138" t="n">
        <f aca="false">SUM(C30:AW30)</f>
        <v>384.109</v>
      </c>
      <c r="AY30" s="139" t="n">
        <f aca="false">AX30/$AX$36</f>
        <v>0.0841761313926847</v>
      </c>
      <c r="AZ30" s="140" t="n">
        <f aca="false">(AX30-(C30+D30+L30+Y30))/AX30</f>
        <v>1.82239937101318E-005</v>
      </c>
    </row>
    <row r="31" customFormat="false" ht="13.5" hidden="false" customHeight="false" outlineLevel="0" collapsed="false">
      <c r="B31" s="134" t="str">
        <f aca="false">B14</f>
        <v>Cambridge</v>
      </c>
      <c r="C31" s="147" t="n">
        <v>0</v>
      </c>
      <c r="D31" s="68" t="n">
        <v>0</v>
      </c>
      <c r="E31" s="68" t="n">
        <v>0</v>
      </c>
      <c r="F31" s="68" t="n">
        <v>0</v>
      </c>
      <c r="G31" s="68" t="n">
        <v>0</v>
      </c>
      <c r="H31" s="68" t="n">
        <v>0</v>
      </c>
      <c r="I31" s="68" t="n">
        <v>0</v>
      </c>
      <c r="J31" s="68" t="n">
        <v>0</v>
      </c>
      <c r="K31" s="68" t="n">
        <v>0</v>
      </c>
      <c r="L31" s="148" t="n">
        <v>0</v>
      </c>
      <c r="M31" s="68" t="n">
        <v>0</v>
      </c>
      <c r="N31" s="68"/>
      <c r="O31" s="68" t="n">
        <v>0</v>
      </c>
      <c r="P31" s="68" t="n">
        <v>0</v>
      </c>
      <c r="Q31" s="68" t="n">
        <v>0</v>
      </c>
      <c r="R31" s="68" t="n">
        <v>0</v>
      </c>
      <c r="S31" s="68" t="n">
        <v>0</v>
      </c>
      <c r="T31" s="68" t="n">
        <v>0</v>
      </c>
      <c r="U31" s="68" t="n">
        <v>0</v>
      </c>
      <c r="V31" s="68"/>
      <c r="W31" s="68" t="n">
        <v>0</v>
      </c>
      <c r="X31" s="68" t="n">
        <v>0</v>
      </c>
      <c r="Y31" s="68" t="n">
        <v>0</v>
      </c>
      <c r="Z31" s="68"/>
      <c r="AA31" s="68"/>
      <c r="AB31" s="68" t="n">
        <v>0</v>
      </c>
      <c r="AC31" s="68" t="n">
        <v>0</v>
      </c>
      <c r="AD31" s="68" t="n">
        <v>0</v>
      </c>
      <c r="AE31" s="68" t="n">
        <v>0</v>
      </c>
      <c r="AF31" s="68" t="n">
        <v>0</v>
      </c>
      <c r="AG31" s="68" t="n">
        <v>0</v>
      </c>
      <c r="AH31" s="68" t="n">
        <v>0</v>
      </c>
      <c r="AI31" s="68" t="n">
        <v>0</v>
      </c>
      <c r="AJ31" s="68" t="n">
        <v>0</v>
      </c>
      <c r="AK31" s="68" t="n">
        <v>0</v>
      </c>
      <c r="AL31" s="68" t="n">
        <v>0</v>
      </c>
      <c r="AM31" s="68" t="n">
        <v>0</v>
      </c>
      <c r="AN31" s="68" t="n">
        <v>0</v>
      </c>
      <c r="AO31" s="68" t="n">
        <v>0</v>
      </c>
      <c r="AP31" s="68" t="n">
        <v>0</v>
      </c>
      <c r="AQ31" s="68"/>
      <c r="AR31" s="68" t="n">
        <v>0</v>
      </c>
      <c r="AS31" s="68" t="n">
        <v>0</v>
      </c>
      <c r="AT31" s="68" t="n">
        <v>0</v>
      </c>
      <c r="AU31" s="68" t="n">
        <v>0</v>
      </c>
      <c r="AV31" s="68" t="n">
        <v>0</v>
      </c>
      <c r="AW31" s="149" t="n">
        <v>0</v>
      </c>
      <c r="AX31" s="138" t="n">
        <f aca="false">SUM(C31:AW31)</f>
        <v>0</v>
      </c>
      <c r="AY31" s="139" t="n">
        <f aca="false">AX31/$AX$36</f>
        <v>0</v>
      </c>
      <c r="AZ31" s="140" t="e">
        <f aca="false">(AX31-(C31+D31+L31+Y31))/AX31</f>
        <v>#DIV/0!</v>
      </c>
    </row>
    <row r="32" customFormat="false" ht="13.5" hidden="false" customHeight="false" outlineLevel="0" collapsed="false">
      <c r="B32" s="134" t="str">
        <f aca="false">B15</f>
        <v>Oxford</v>
      </c>
      <c r="C32" s="150" t="n">
        <v>0</v>
      </c>
      <c r="D32" s="62" t="n">
        <v>677</v>
      </c>
      <c r="E32" s="62" t="n">
        <v>0</v>
      </c>
      <c r="F32" s="62" t="n">
        <v>0</v>
      </c>
      <c r="G32" s="62" t="n">
        <v>0</v>
      </c>
      <c r="H32" s="62" t="n">
        <v>0.024</v>
      </c>
      <c r="I32" s="62" t="n">
        <v>0</v>
      </c>
      <c r="J32" s="62" t="n">
        <v>0</v>
      </c>
      <c r="K32" s="62" t="n">
        <v>0</v>
      </c>
      <c r="L32" s="151" t="n">
        <v>1.01</v>
      </c>
      <c r="M32" s="62" t="n">
        <v>0.04</v>
      </c>
      <c r="N32" s="62"/>
      <c r="O32" s="62" t="n">
        <v>0.049</v>
      </c>
      <c r="P32" s="62" t="n">
        <v>0.59</v>
      </c>
      <c r="Q32" s="62" t="n">
        <v>0</v>
      </c>
      <c r="R32" s="62" t="n">
        <v>0.049</v>
      </c>
      <c r="S32" s="62" t="n">
        <v>0</v>
      </c>
      <c r="T32" s="62" t="n">
        <v>0.0035</v>
      </c>
      <c r="U32" s="62" t="n">
        <v>0.036</v>
      </c>
      <c r="V32" s="62"/>
      <c r="W32" s="62" t="n">
        <v>0.004</v>
      </c>
      <c r="X32" s="62" t="n">
        <v>0</v>
      </c>
      <c r="Y32" s="62" t="n">
        <v>0.0038</v>
      </c>
      <c r="Z32" s="62"/>
      <c r="AA32" s="62"/>
      <c r="AB32" s="62" t="n">
        <v>0</v>
      </c>
      <c r="AC32" s="62" t="n">
        <v>0</v>
      </c>
      <c r="AD32" s="62" t="n">
        <v>0</v>
      </c>
      <c r="AE32" s="62" t="n">
        <v>0</v>
      </c>
      <c r="AF32" s="62" t="n">
        <v>0</v>
      </c>
      <c r="AG32" s="62" t="n">
        <v>0</v>
      </c>
      <c r="AH32" s="62" t="n">
        <v>0</v>
      </c>
      <c r="AI32" s="62" t="n">
        <v>0</v>
      </c>
      <c r="AJ32" s="62" t="n">
        <v>0.033</v>
      </c>
      <c r="AK32" s="62" t="n">
        <v>0</v>
      </c>
      <c r="AL32" s="62" t="n">
        <v>0</v>
      </c>
      <c r="AM32" s="62" t="n">
        <v>0</v>
      </c>
      <c r="AN32" s="62" t="n">
        <v>0</v>
      </c>
      <c r="AO32" s="62" t="n">
        <v>2.98</v>
      </c>
      <c r="AP32" s="62" t="n">
        <v>0.018</v>
      </c>
      <c r="AQ32" s="62"/>
      <c r="AR32" s="62" t="n">
        <v>0.016</v>
      </c>
      <c r="AS32" s="62" t="n">
        <v>1.5</v>
      </c>
      <c r="AT32" s="62" t="n">
        <v>33.6</v>
      </c>
      <c r="AU32" s="62" t="n">
        <v>0</v>
      </c>
      <c r="AV32" s="62" t="n">
        <v>0</v>
      </c>
      <c r="AW32" s="62" t="n">
        <v>0.02285</v>
      </c>
      <c r="AX32" s="138" t="n">
        <f aca="false">SUM(C32:AW32)</f>
        <v>716.97915</v>
      </c>
      <c r="AY32" s="139" t="n">
        <f aca="false">AX32/$AX$36</f>
        <v>0.157123449688019</v>
      </c>
      <c r="AZ32" s="140" t="n">
        <f aca="false">(AX32-(C32+D32+L32+Y32))/AX32</f>
        <v>0.0543465594501598</v>
      </c>
    </row>
    <row r="33" customFormat="false" ht="13.5" hidden="false" customHeight="false" outlineLevel="0" collapsed="false">
      <c r="B33" s="134" t="str">
        <f aca="false">B16</f>
        <v>RALPP</v>
      </c>
      <c r="C33" s="152" t="n">
        <v>0</v>
      </c>
      <c r="D33" s="142" t="n">
        <v>642</v>
      </c>
      <c r="E33" s="142" t="n">
        <v>2</v>
      </c>
      <c r="F33" s="142" t="n">
        <v>1</v>
      </c>
      <c r="G33" s="142" t="n">
        <v>0</v>
      </c>
      <c r="H33" s="142" t="n">
        <v>0</v>
      </c>
      <c r="I33" s="142" t="n">
        <v>0</v>
      </c>
      <c r="J33" s="142" t="n">
        <v>0</v>
      </c>
      <c r="K33" s="142" t="n">
        <v>0</v>
      </c>
      <c r="L33" s="143" t="n">
        <v>1353</v>
      </c>
      <c r="M33" s="142" t="n">
        <v>0.25</v>
      </c>
      <c r="N33" s="142" t="n">
        <v>0</v>
      </c>
      <c r="O33" s="142" t="n">
        <v>0</v>
      </c>
      <c r="P33" s="142" t="n">
        <v>0.14</v>
      </c>
      <c r="Q33" s="142" t="n">
        <v>0</v>
      </c>
      <c r="R33" s="142" t="n">
        <v>0.08</v>
      </c>
      <c r="S33" s="142" t="n">
        <v>0</v>
      </c>
      <c r="T33" s="142" t="n">
        <v>0</v>
      </c>
      <c r="U33" s="142" t="n">
        <v>0.03</v>
      </c>
      <c r="V33" s="142"/>
      <c r="W33" s="142" t="n">
        <v>1.6</v>
      </c>
      <c r="X33" s="142" t="n">
        <v>0</v>
      </c>
      <c r="Y33" s="142" t="n">
        <v>326</v>
      </c>
      <c r="Z33" s="142"/>
      <c r="AA33" s="142" t="n">
        <v>41</v>
      </c>
      <c r="AB33" s="142" t="n">
        <v>35</v>
      </c>
      <c r="AC33" s="142" t="n">
        <v>0.55</v>
      </c>
      <c r="AD33" s="142" t="n">
        <v>0</v>
      </c>
      <c r="AE33" s="142" t="n">
        <v>0</v>
      </c>
      <c r="AF33" s="142" t="n">
        <v>0</v>
      </c>
      <c r="AG33" s="142" t="n">
        <v>0</v>
      </c>
      <c r="AH33" s="142" t="n">
        <v>0</v>
      </c>
      <c r="AI33" s="142" t="n">
        <v>0</v>
      </c>
      <c r="AJ33" s="142" t="n">
        <v>0.03</v>
      </c>
      <c r="AK33" s="142" t="n">
        <v>0</v>
      </c>
      <c r="AL33" s="142" t="n">
        <v>0</v>
      </c>
      <c r="AM33" s="142" t="n">
        <v>0</v>
      </c>
      <c r="AN33" s="142" t="n">
        <v>0</v>
      </c>
      <c r="AO33" s="142" t="n">
        <v>0</v>
      </c>
      <c r="AP33" s="142" t="n">
        <v>0</v>
      </c>
      <c r="AQ33" s="142"/>
      <c r="AR33" s="142" t="n">
        <v>0.03</v>
      </c>
      <c r="AS33" s="142" t="n">
        <v>0.7</v>
      </c>
      <c r="AT33" s="142" t="n">
        <v>8</v>
      </c>
      <c r="AU33" s="142" t="n">
        <v>0</v>
      </c>
      <c r="AV33" s="142" t="n">
        <v>0</v>
      </c>
      <c r="AW33" s="142" t="n">
        <v>0.65</v>
      </c>
      <c r="AX33" s="138" t="n">
        <f aca="false">SUM(C33:AW33)</f>
        <v>2412.06</v>
      </c>
      <c r="AY33" s="139" t="n">
        <f aca="false">AX33/$AX$36</f>
        <v>0.528594434098235</v>
      </c>
      <c r="AZ33" s="140" t="n">
        <f aca="false">(AX33-(C33+D33+L33+Y33))/AX33</f>
        <v>0.0377519630523287</v>
      </c>
    </row>
    <row r="34" customFormat="false" ht="13.5" hidden="false" customHeight="false" outlineLevel="0" collapsed="false">
      <c r="B34" s="134" t="str">
        <f aca="false">B17</f>
        <v>Sussex</v>
      </c>
      <c r="C34" s="153"/>
      <c r="D34" s="154" t="n">
        <v>50</v>
      </c>
      <c r="E34" s="155"/>
      <c r="F34" s="155"/>
      <c r="G34" s="155"/>
      <c r="H34" s="155"/>
      <c r="I34" s="155"/>
      <c r="J34" s="155"/>
      <c r="K34" s="155"/>
      <c r="L34" s="156"/>
      <c r="M34" s="157" t="n">
        <v>0.01</v>
      </c>
      <c r="N34" s="155"/>
      <c r="O34" s="155"/>
      <c r="P34" s="155"/>
      <c r="Q34" s="155"/>
      <c r="R34" s="155"/>
      <c r="S34" s="155" t="n">
        <v>0</v>
      </c>
      <c r="T34" s="69"/>
      <c r="U34" s="69"/>
      <c r="V34" s="69"/>
      <c r="W34" s="69"/>
      <c r="X34" s="69"/>
      <c r="Y34" s="69"/>
      <c r="Z34" s="69"/>
      <c r="AA34" s="69"/>
      <c r="AB34" s="69"/>
      <c r="AC34" s="69"/>
      <c r="AD34" s="69"/>
      <c r="AE34" s="69"/>
      <c r="AF34" s="69"/>
      <c r="AG34" s="69"/>
      <c r="AH34" s="69" t="n">
        <v>0</v>
      </c>
      <c r="AI34" s="69"/>
      <c r="AJ34" s="69"/>
      <c r="AK34" s="69"/>
      <c r="AL34" s="69"/>
      <c r="AM34" s="69" t="n">
        <v>1</v>
      </c>
      <c r="AN34" s="69"/>
      <c r="AO34" s="69"/>
      <c r="AP34" s="69"/>
      <c r="AQ34" s="69"/>
      <c r="AR34" s="69"/>
      <c r="AS34" s="69"/>
      <c r="AT34" s="69"/>
      <c r="AU34" s="69"/>
      <c r="AV34" s="69"/>
      <c r="AW34" s="155"/>
      <c r="AX34" s="138" t="n">
        <f aca="false">SUM(C34:AW34)</f>
        <v>51.01</v>
      </c>
      <c r="AY34" s="139" t="n">
        <f aca="false">AX34/$AX$36</f>
        <v>0.0111786614277219</v>
      </c>
      <c r="AZ34" s="140" t="n">
        <f aca="false">(AX34-(C34+D34+L34+Y34))/AX34</f>
        <v>0.0198000392079984</v>
      </c>
    </row>
    <row r="35" customFormat="false" ht="13.5" hidden="false" customHeight="false" outlineLevel="0" collapsed="false">
      <c r="B35" s="158"/>
      <c r="C35" s="159"/>
      <c r="D35" s="160"/>
      <c r="E35" s="160"/>
      <c r="F35" s="160"/>
      <c r="G35" s="160"/>
      <c r="H35" s="160"/>
      <c r="I35" s="160"/>
      <c r="J35" s="160"/>
      <c r="K35" s="160"/>
      <c r="L35" s="161"/>
      <c r="M35" s="160"/>
      <c r="N35" s="160"/>
      <c r="O35" s="160"/>
      <c r="P35" s="160"/>
      <c r="Q35" s="160"/>
      <c r="R35" s="160"/>
      <c r="S35" s="160"/>
      <c r="T35" s="160"/>
      <c r="U35" s="160"/>
      <c r="V35" s="160"/>
      <c r="W35" s="160"/>
      <c r="X35" s="160"/>
      <c r="Y35" s="160"/>
      <c r="Z35" s="160"/>
      <c r="AA35" s="160"/>
      <c r="AB35" s="160"/>
      <c r="AC35" s="160"/>
      <c r="AD35" s="160"/>
      <c r="AE35" s="160"/>
      <c r="AF35" s="160"/>
      <c r="AG35" s="160"/>
      <c r="AH35" s="160"/>
      <c r="AI35" s="160"/>
      <c r="AJ35" s="160"/>
      <c r="AK35" s="160"/>
      <c r="AL35" s="160"/>
      <c r="AM35" s="160"/>
      <c r="AN35" s="160"/>
      <c r="AO35" s="160"/>
      <c r="AP35" s="160"/>
      <c r="AQ35" s="160"/>
      <c r="AR35" s="160"/>
      <c r="AS35" s="160"/>
      <c r="AT35" s="160"/>
      <c r="AU35" s="160"/>
      <c r="AV35" s="160"/>
      <c r="AW35" s="69"/>
      <c r="AX35" s="162"/>
      <c r="AY35" s="163"/>
      <c r="AZ35" s="163"/>
    </row>
    <row r="36" customFormat="false" ht="13.5" hidden="false" customHeight="false" outlineLevel="0" collapsed="false">
      <c r="B36" s="127" t="s">
        <v>52</v>
      </c>
      <c r="C36" s="128" t="n">
        <f aca="false">SUM(C28:C34)</f>
        <v>999</v>
      </c>
      <c r="D36" s="128" t="n">
        <f aca="false">SUM(D28:D34)</f>
        <v>1369</v>
      </c>
      <c r="E36" s="128" t="n">
        <f aca="false">SUM(E28:E34)</f>
        <v>2</v>
      </c>
      <c r="F36" s="128" t="n">
        <f aca="false">SUM(F28:F34)</f>
        <v>1</v>
      </c>
      <c r="G36" s="128" t="n">
        <f aca="false">SUM(G28:G34)</f>
        <v>0</v>
      </c>
      <c r="H36" s="128" t="n">
        <f aca="false">SUM(H28:H34)</f>
        <v>0.024</v>
      </c>
      <c r="I36" s="128" t="n">
        <f aca="false">SUM(I28:I34)</f>
        <v>0</v>
      </c>
      <c r="J36" s="128" t="n">
        <f aca="false">SUM(J28:J34)</f>
        <v>0</v>
      </c>
      <c r="K36" s="128" t="n">
        <f aca="false">SUM(K28:K34)</f>
        <v>0</v>
      </c>
      <c r="L36" s="128" t="n">
        <f aca="false">SUM(L28:L34)</f>
        <v>1738.11</v>
      </c>
      <c r="M36" s="128" t="n">
        <f aca="false">SUM(M28:M34)</f>
        <v>0.307</v>
      </c>
      <c r="N36" s="128" t="n">
        <f aca="false">SUM(N28:N34)</f>
        <v>0</v>
      </c>
      <c r="O36" s="128" t="n">
        <f aca="false">SUM(O28:O34)</f>
        <v>0.049</v>
      </c>
      <c r="P36" s="128" t="n">
        <f aca="false">SUM(P28:P34)</f>
        <v>0.73</v>
      </c>
      <c r="Q36" s="128" t="n">
        <f aca="false">SUM(Q28:Q34)</f>
        <v>0</v>
      </c>
      <c r="R36" s="128" t="n">
        <f aca="false">SUM(R28:R34)</f>
        <v>0.129</v>
      </c>
      <c r="S36" s="128" t="n">
        <f aca="false">SUM(S28:S34)</f>
        <v>0</v>
      </c>
      <c r="T36" s="128" t="n">
        <f aca="false">SUM(T28:T34)</f>
        <v>0.0035</v>
      </c>
      <c r="U36" s="128" t="n">
        <f aca="false">SUM(U28:U34)</f>
        <v>0.066</v>
      </c>
      <c r="V36" s="128" t="n">
        <f aca="false">SUM(V28:V34)</f>
        <v>0</v>
      </c>
      <c r="W36" s="128" t="n">
        <f aca="false">SUM(W28:W34)</f>
        <v>1.604</v>
      </c>
      <c r="X36" s="128" t="n">
        <f aca="false">SUM(X28:X34)</f>
        <v>0</v>
      </c>
      <c r="Y36" s="128" t="n">
        <f aca="false">SUM(Y28:Y34)</f>
        <v>326.0058</v>
      </c>
      <c r="Z36" s="128" t="n">
        <f aca="false">SUM(Z28:Z34)</f>
        <v>0</v>
      </c>
      <c r="AA36" s="128" t="n">
        <f aca="false">SUM(AA28:AA34)</f>
        <v>41</v>
      </c>
      <c r="AB36" s="128" t="n">
        <f aca="false">SUM(AB28:AB34)</f>
        <v>35</v>
      </c>
      <c r="AC36" s="128" t="n">
        <f aca="false">SUM(AC28:AC34)</f>
        <v>0.55</v>
      </c>
      <c r="AD36" s="128" t="n">
        <f aca="false">SUM(AD28:AD34)</f>
        <v>0</v>
      </c>
      <c r="AE36" s="128" t="n">
        <f aca="false">SUM(AE28:AE34)</f>
        <v>0</v>
      </c>
      <c r="AF36" s="128" t="n">
        <f aca="false">SUM(AF28:AF34)</f>
        <v>0</v>
      </c>
      <c r="AG36" s="128" t="n">
        <f aca="false">SUM(AG28:AG34)</f>
        <v>0</v>
      </c>
      <c r="AH36" s="128" t="n">
        <f aca="false">SUM(AH28:AH34)</f>
        <v>0</v>
      </c>
      <c r="AI36" s="128" t="n">
        <f aca="false">SUM(AI28:AI34)</f>
        <v>0</v>
      </c>
      <c r="AJ36" s="128" t="n">
        <f aca="false">SUM(AJ28:AJ34)</f>
        <v>0.063</v>
      </c>
      <c r="AK36" s="128" t="n">
        <f aca="false">SUM(AK28:AK34)</f>
        <v>0</v>
      </c>
      <c r="AL36" s="128" t="n">
        <f aca="false">SUM(AL28:AL34)</f>
        <v>0</v>
      </c>
      <c r="AM36" s="128" t="n">
        <f aca="false">SUM(AM28:AM34)</f>
        <v>1</v>
      </c>
      <c r="AN36" s="128" t="n">
        <f aca="false">SUM(AN28:AN34)</f>
        <v>0</v>
      </c>
      <c r="AO36" s="128" t="n">
        <f aca="false">SUM(AO28:AO34)</f>
        <v>2.98</v>
      </c>
      <c r="AP36" s="128" t="n">
        <f aca="false">SUM(AP28:AP34)</f>
        <v>0.018</v>
      </c>
      <c r="AQ36" s="128" t="n">
        <f aca="false">SUM(AQ28:AQ34)</f>
        <v>0</v>
      </c>
      <c r="AR36" s="128" t="n">
        <f aca="false">SUM(AR28:AR34)</f>
        <v>0.046</v>
      </c>
      <c r="AS36" s="128" t="n">
        <f aca="false">SUM(AS28:AS34)</f>
        <v>2.2</v>
      </c>
      <c r="AT36" s="128" t="n">
        <f aca="false">SUM(AT28:AT34)</f>
        <v>41.6</v>
      </c>
      <c r="AU36" s="128" t="n">
        <f aca="false">SUM(AU28:AU34)</f>
        <v>0</v>
      </c>
      <c r="AV36" s="128" t="n">
        <f aca="false">SUM(AV28:AV34)</f>
        <v>0</v>
      </c>
      <c r="AW36" s="128" t="n">
        <f aca="false">SUM(AW28:AW34)</f>
        <v>0.67285</v>
      </c>
      <c r="AX36" s="164" t="n">
        <f aca="false">SUM(AX28:AX35)</f>
        <v>4563.15815</v>
      </c>
      <c r="AY36" s="139" t="n">
        <f aca="false">AX36/$AX$36</f>
        <v>1</v>
      </c>
      <c r="AZ36" s="144" t="n">
        <f aca="false">(AX36-(C36+D36+L36+Y36))/AX36</f>
        <v>0.0287174684050781</v>
      </c>
    </row>
    <row r="41" customFormat="false" ht="12.75" hidden="false" customHeight="false" outlineLevel="0" collapsed="false">
      <c r="C41" s="39" t="s">
        <v>159</v>
      </c>
      <c r="D41" s="39"/>
      <c r="E41" s="39"/>
      <c r="AU41" s="35"/>
    </row>
  </sheetData>
  <mergeCells count="4">
    <mergeCell ref="B2:F2"/>
    <mergeCell ref="C3:F3"/>
    <mergeCell ref="C4:F4"/>
    <mergeCell ref="C5:F5"/>
  </mergeCells>
  <conditionalFormatting sqref="C11:AV13 C17:AV19 C15:AV15">
    <cfRule type="cellIs" priority="2" operator="equal" aboveAverage="0" equalAverage="0" bottom="0" percent="0" rank="0" text="" dxfId="0">
      <formula>1</formula>
    </cfRule>
  </conditionalFormatting>
  <conditionalFormatting sqref="C11:AW13 C15:AW15">
    <cfRule type="cellIs" priority="3" operator="equal" aboveAverage="0" equalAverage="0" bottom="0" percent="0" rank="0" text="" dxfId="1">
      <formula>1</formula>
    </cfRule>
  </conditionalFormatting>
  <conditionalFormatting sqref="C16:AV16">
    <cfRule type="cellIs" priority="4" operator="equal" aboveAverage="0" equalAverage="0" bottom="0" percent="0" rank="0" text="" dxfId="2">
      <formula>1</formula>
    </cfRule>
  </conditionalFormatting>
  <conditionalFormatting sqref="C16:AW16">
    <cfRule type="cellIs" priority="5" operator="equal" aboveAverage="0" equalAverage="0" bottom="0" percent="0" rank="0" text="" dxfId="3">
      <formula>1</formula>
    </cfRule>
  </conditionalFormatting>
  <conditionalFormatting sqref="C14:AV14">
    <cfRule type="cellIs" priority="6" operator="equal" aboveAverage="0" equalAverage="0" bottom="0" percent="0" rank="0" text="" dxfId="4">
      <formula>1</formula>
    </cfRule>
  </conditionalFormatting>
  <conditionalFormatting sqref="C14:AW14">
    <cfRule type="cellIs" priority="7" operator="equal" aboveAverage="0" equalAverage="0" bottom="0" percent="0" rank="0" text="" dxfId="5">
      <formula>1</formula>
    </cfRule>
  </conditionalFormatting>
  <hyperlinks>
    <hyperlink ref="K10" r:id="rId1" display="cern@school"/>
  </hyperlinks>
  <printOptions headings="false" gridLines="false" gridLinesSet="true" horizontalCentered="false" verticalCentered="false"/>
  <pageMargins left="0.75" right="0.75" top="1" bottom="1"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true"/>
  </sheetPr>
  <dimension ref="B1:K35"/>
  <sheetViews>
    <sheetView showFormulas="false" showGridLines="false" showRowColHeaders="true" showZeros="true" rightToLeft="false" tabSelected="false" showOutlineSymbols="true" defaultGridColor="true" view="normal" topLeftCell="A1" colorId="64" zoomScale="75" zoomScaleNormal="75" zoomScalePageLayoutView="100" workbookViewId="0">
      <selection pane="topLeft" activeCell="G22" activeCellId="0" sqref="G22"/>
    </sheetView>
  </sheetViews>
  <sheetFormatPr defaultRowHeight="12.75" zeroHeight="false" outlineLevelRow="0" outlineLevelCol="0"/>
  <cols>
    <col collapsed="false" customWidth="true" hidden="false" outlineLevel="0" max="1" min="1" style="0" width="9.14"/>
    <col collapsed="false" customWidth="true" hidden="false" outlineLevel="0" max="2" min="2" style="0" width="20.14"/>
    <col collapsed="false" customWidth="true" hidden="false" outlineLevel="0" max="3" min="3" style="0" width="22.14"/>
    <col collapsed="false" customWidth="true" hidden="false" outlineLevel="0" max="1025" min="4" style="0" width="8.86"/>
  </cols>
  <sheetData>
    <row r="1" customFormat="false" ht="13.5" hidden="false" customHeight="false" outlineLevel="0" collapsed="false"/>
    <row r="2" customFormat="false" ht="12.75" hidden="false" customHeight="false" outlineLevel="0" collapsed="false">
      <c r="B2" s="2" t="s">
        <v>0</v>
      </c>
      <c r="C2" s="3"/>
    </row>
    <row r="3" customFormat="false" ht="12.75" hidden="false" customHeight="false" outlineLevel="0" collapsed="false">
      <c r="B3" s="6" t="s">
        <v>2</v>
      </c>
      <c r="C3" s="30" t="str">
        <f aca="false">Metrics!B3</f>
        <v>SouthGrid</v>
      </c>
    </row>
    <row r="4" customFormat="false" ht="12.75" hidden="false" customHeight="false" outlineLevel="0" collapsed="false">
      <c r="B4" s="6" t="s">
        <v>5</v>
      </c>
      <c r="C4" s="30" t="str">
        <f aca="false">Metrics!B4</f>
        <v>Q4 2019</v>
      </c>
    </row>
    <row r="5" customFormat="false" ht="13.5" hidden="false" customHeight="false" outlineLevel="0" collapsed="false">
      <c r="B5" s="12" t="s">
        <v>8</v>
      </c>
      <c r="C5" s="75" t="str">
        <f aca="false">Metrics!B5</f>
        <v>Pete Gronbech</v>
      </c>
    </row>
    <row r="7" customFormat="false" ht="13.5" hidden="false" customHeight="false" outlineLevel="0" collapsed="false">
      <c r="B7" s="42" t="s">
        <v>160</v>
      </c>
      <c r="C7" s="42"/>
    </row>
    <row r="8" customFormat="false" ht="13.5" hidden="false" customHeight="true" outlineLevel="0" collapsed="false">
      <c r="B8" s="165"/>
      <c r="C8" s="166"/>
      <c r="D8" s="167" t="s">
        <v>161</v>
      </c>
      <c r="E8" s="167"/>
      <c r="F8" s="167"/>
      <c r="G8" s="168" t="s">
        <v>162</v>
      </c>
      <c r="H8" s="168"/>
      <c r="I8" s="168"/>
    </row>
    <row r="9" customFormat="false" ht="13.5" hidden="false" customHeight="false" outlineLevel="0" collapsed="false">
      <c r="B9" s="81" t="s">
        <v>44</v>
      </c>
      <c r="C9" s="169" t="s">
        <v>163</v>
      </c>
      <c r="D9" s="170" t="s">
        <v>164</v>
      </c>
      <c r="E9" s="171" t="s">
        <v>165</v>
      </c>
      <c r="F9" s="172" t="s">
        <v>166</v>
      </c>
      <c r="G9" s="84" t="s">
        <v>164</v>
      </c>
      <c r="H9" s="171" t="s">
        <v>165</v>
      </c>
      <c r="I9" s="83" t="s">
        <v>166</v>
      </c>
    </row>
    <row r="10" customFormat="false" ht="12.75" hidden="false" customHeight="false" outlineLevel="0" collapsed="false">
      <c r="B10" s="119"/>
      <c r="C10" s="173"/>
      <c r="D10" s="106"/>
      <c r="E10" s="174"/>
      <c r="F10" s="175"/>
      <c r="G10" s="176"/>
      <c r="H10" s="174"/>
      <c r="I10" s="28"/>
    </row>
    <row r="11" customFormat="false" ht="12.75" hidden="false" customHeight="false" outlineLevel="0" collapsed="false">
      <c r="B11" s="134"/>
      <c r="C11" s="177"/>
      <c r="D11" s="178"/>
      <c r="E11" s="136"/>
      <c r="F11" s="179"/>
      <c r="G11" s="135"/>
      <c r="H11" s="136"/>
      <c r="I11" s="180"/>
    </row>
    <row r="12" customFormat="false" ht="12.75" hidden="false" customHeight="false" outlineLevel="0" collapsed="false">
      <c r="B12" s="122"/>
      <c r="C12" s="181"/>
      <c r="D12" s="153"/>
      <c r="E12" s="69"/>
      <c r="F12" s="182"/>
      <c r="G12" s="145"/>
      <c r="H12" s="69"/>
      <c r="I12" s="183"/>
    </row>
    <row r="13" customFormat="false" ht="12.75" hidden="false" customHeight="false" outlineLevel="0" collapsed="false">
      <c r="B13" s="122" t="str">
        <f aca="false">Resources!A12</f>
        <v>Birmingham</v>
      </c>
      <c r="C13" s="181" t="s">
        <v>167</v>
      </c>
      <c r="D13" s="184" t="n">
        <v>0.5</v>
      </c>
      <c r="E13" s="184" t="n">
        <v>0.5</v>
      </c>
      <c r="F13" s="184" t="n">
        <v>0.5</v>
      </c>
      <c r="G13" s="145"/>
      <c r="H13" s="145"/>
      <c r="I13" s="145"/>
      <c r="J13" s="35"/>
    </row>
    <row r="14" customFormat="false" ht="12.75" hidden="false" customHeight="false" outlineLevel="0" collapsed="false">
      <c r="B14" s="122"/>
      <c r="C14" s="181"/>
      <c r="D14" s="153"/>
      <c r="E14" s="145"/>
      <c r="F14" s="182"/>
      <c r="G14" s="145"/>
      <c r="H14" s="145"/>
      <c r="I14" s="145"/>
      <c r="J14" s="35"/>
      <c r="K14" s="35"/>
    </row>
    <row r="15" customFormat="false" ht="12.75" hidden="false" customHeight="false" outlineLevel="0" collapsed="false">
      <c r="B15" s="122"/>
      <c r="C15" s="181"/>
      <c r="D15" s="153"/>
      <c r="E15" s="69"/>
      <c r="F15" s="182"/>
      <c r="G15" s="145"/>
      <c r="H15" s="69"/>
      <c r="I15" s="183"/>
    </row>
    <row r="16" customFormat="false" ht="12.75" hidden="false" customHeight="false" outlineLevel="0" collapsed="false">
      <c r="B16" s="122" t="str">
        <f aca="false">Resources!A13</f>
        <v>Bristol</v>
      </c>
      <c r="C16" s="181" t="s">
        <v>168</v>
      </c>
      <c r="D16" s="152"/>
      <c r="E16" s="142"/>
      <c r="F16" s="185"/>
      <c r="G16" s="152" t="n">
        <v>0.2</v>
      </c>
      <c r="H16" s="142" t="n">
        <v>0.2</v>
      </c>
      <c r="I16" s="185" t="n">
        <v>0.2</v>
      </c>
      <c r="J16" s="35"/>
    </row>
    <row r="17" customFormat="false" ht="12.75" hidden="false" customHeight="false" outlineLevel="0" collapsed="false">
      <c r="B17" s="122"/>
      <c r="C17" s="181" t="s">
        <v>169</v>
      </c>
      <c r="D17" s="152"/>
      <c r="E17" s="142"/>
      <c r="F17" s="185"/>
      <c r="G17" s="152" t="n">
        <v>0.1</v>
      </c>
      <c r="H17" s="142" t="n">
        <v>0.1</v>
      </c>
      <c r="I17" s="185" t="n">
        <v>0.1</v>
      </c>
      <c r="J17" s="35"/>
    </row>
    <row r="18" customFormat="false" ht="12.75" hidden="false" customHeight="false" outlineLevel="0" collapsed="false">
      <c r="B18" s="122" t="str">
        <f aca="false">Resources!A14</f>
        <v>Cambridge</v>
      </c>
      <c r="C18" s="181"/>
      <c r="D18" s="153"/>
      <c r="E18" s="69"/>
      <c r="F18" s="182"/>
      <c r="G18" s="145"/>
      <c r="H18" s="69"/>
      <c r="I18" s="183"/>
    </row>
    <row r="19" customFormat="false" ht="12.75" hidden="false" customHeight="false" outlineLevel="0" collapsed="false">
      <c r="B19" s="122"/>
      <c r="C19" s="181" t="s">
        <v>170</v>
      </c>
      <c r="D19" s="67" t="n">
        <v>0</v>
      </c>
      <c r="E19" s="68" t="n">
        <v>0</v>
      </c>
      <c r="F19" s="186" t="n">
        <v>0</v>
      </c>
      <c r="G19" s="147" t="n">
        <v>0</v>
      </c>
      <c r="H19" s="68" t="n">
        <v>0</v>
      </c>
      <c r="I19" s="187" t="n">
        <v>0</v>
      </c>
      <c r="J19" s="188"/>
      <c r="K19" s="188"/>
    </row>
    <row r="20" customFormat="false" ht="12.75" hidden="false" customHeight="false" outlineLevel="0" collapsed="false">
      <c r="B20" s="122" t="str">
        <f aca="false">Resources!A15</f>
        <v>Oxford</v>
      </c>
      <c r="C20" s="181"/>
      <c r="D20" s="153"/>
      <c r="E20" s="69"/>
      <c r="F20" s="182"/>
      <c r="G20" s="145"/>
      <c r="H20" s="69"/>
      <c r="I20" s="183"/>
    </row>
    <row r="21" customFormat="false" ht="13.5" hidden="false" customHeight="false" outlineLevel="0" collapsed="false">
      <c r="B21" s="122"/>
      <c r="C21" s="181" t="s">
        <v>171</v>
      </c>
      <c r="D21" s="61" t="n">
        <v>0.7</v>
      </c>
      <c r="E21" s="61" t="n">
        <v>0.7</v>
      </c>
      <c r="F21" s="61" t="n">
        <v>0.7</v>
      </c>
      <c r="G21" s="61"/>
      <c r="H21" s="62"/>
      <c r="I21" s="189"/>
    </row>
    <row r="22" customFormat="false" ht="13.5" hidden="false" customHeight="false" outlineLevel="0" collapsed="false">
      <c r="B22" s="190"/>
      <c r="C22" s="191" t="s">
        <v>172</v>
      </c>
      <c r="D22" s="192"/>
      <c r="E22" s="193"/>
      <c r="F22" s="194" t="n">
        <v>0.5</v>
      </c>
      <c r="G22" s="61"/>
      <c r="H22" s="62"/>
      <c r="I22" s="189"/>
    </row>
    <row r="23" customFormat="false" ht="12.75" hidden="false" customHeight="false" outlineLevel="0" collapsed="false">
      <c r="B23" s="190" t="str">
        <f aca="false">Resources!A16</f>
        <v>RALPP</v>
      </c>
      <c r="C23" s="195" t="s">
        <v>173</v>
      </c>
      <c r="D23" s="196" t="n">
        <v>0.4</v>
      </c>
      <c r="E23" s="197" t="n">
        <v>0.4</v>
      </c>
      <c r="F23" s="198" t="n">
        <v>0.4</v>
      </c>
      <c r="G23" s="199" t="n">
        <v>0.4</v>
      </c>
      <c r="H23" s="197" t="n">
        <v>0.4</v>
      </c>
      <c r="I23" s="200" t="n">
        <v>0.4</v>
      </c>
    </row>
    <row r="24" customFormat="false" ht="12.75" hidden="false" customHeight="false" outlineLevel="0" collapsed="false">
      <c r="B24" s="190"/>
      <c r="C24" s="195" t="s">
        <v>174</v>
      </c>
      <c r="D24" s="196" t="n">
        <v>0.1</v>
      </c>
      <c r="E24" s="197" t="n">
        <v>0.1</v>
      </c>
      <c r="F24" s="198" t="n">
        <v>0.1</v>
      </c>
      <c r="G24" s="199" t="n">
        <v>0.3</v>
      </c>
      <c r="H24" s="197" t="n">
        <v>0.3</v>
      </c>
      <c r="I24" s="200" t="n">
        <v>0.3</v>
      </c>
    </row>
    <row r="25" customFormat="false" ht="12.75" hidden="false" customHeight="false" outlineLevel="0" collapsed="false">
      <c r="B25" s="190"/>
      <c r="C25" s="195"/>
      <c r="D25" s="196"/>
      <c r="E25" s="197"/>
      <c r="F25" s="198"/>
      <c r="G25" s="199"/>
      <c r="H25" s="197"/>
      <c r="I25" s="200"/>
    </row>
    <row r="26" customFormat="false" ht="12.75" hidden="false" customHeight="false" outlineLevel="0" collapsed="false">
      <c r="B26" s="190" t="s">
        <v>15</v>
      </c>
      <c r="C26" s="201"/>
      <c r="D26" s="202"/>
      <c r="E26" s="203"/>
      <c r="F26" s="204"/>
      <c r="G26" s="205"/>
      <c r="H26" s="203"/>
      <c r="I26" s="206"/>
      <c r="J26" s="35"/>
      <c r="K26" s="207" t="s">
        <v>175</v>
      </c>
    </row>
    <row r="27" customFormat="false" ht="12.75" hidden="false" customHeight="false" outlineLevel="0" collapsed="false">
      <c r="B27" s="190"/>
      <c r="C27" s="208" t="s">
        <v>176</v>
      </c>
      <c r="D27" s="202"/>
      <c r="E27" s="203"/>
      <c r="F27" s="204"/>
      <c r="G27" s="209" t="n">
        <v>0.1</v>
      </c>
      <c r="H27" s="209" t="n">
        <v>0.1</v>
      </c>
      <c r="I27" s="209" t="n">
        <v>0.1</v>
      </c>
      <c r="J27" s="35"/>
      <c r="K27" s="207"/>
    </row>
    <row r="28" customFormat="false" ht="13.5" hidden="false" customHeight="false" outlineLevel="0" collapsed="false">
      <c r="B28" s="72"/>
      <c r="C28" s="210" t="s">
        <v>177</v>
      </c>
      <c r="D28" s="159"/>
      <c r="E28" s="160"/>
      <c r="F28" s="211"/>
      <c r="G28" s="212" t="n">
        <v>0.1</v>
      </c>
      <c r="H28" s="213" t="n">
        <v>0.1</v>
      </c>
      <c r="I28" s="214" t="n">
        <v>0.1</v>
      </c>
      <c r="J28" s="35"/>
    </row>
    <row r="29" customFormat="false" ht="13.5" hidden="false" customHeight="false" outlineLevel="0" collapsed="false">
      <c r="B29" s="191" t="s">
        <v>52</v>
      </c>
      <c r="C29" s="215"/>
      <c r="D29" s="128" t="n">
        <f aca="false">SUM(D10:D28)</f>
        <v>1.7</v>
      </c>
      <c r="E29" s="216" t="n">
        <f aca="false">SUM(E10:E28)</f>
        <v>1.7</v>
      </c>
      <c r="F29" s="217" t="n">
        <f aca="false">SUM(F10:F28)</f>
        <v>2.2</v>
      </c>
      <c r="G29" s="128" t="n">
        <f aca="false">SUM(G10:G28)</f>
        <v>1.2</v>
      </c>
      <c r="H29" s="216" t="n">
        <f aca="false">SUM(H10:H28)</f>
        <v>1.2</v>
      </c>
      <c r="I29" s="217" t="n">
        <f aca="false">SUM(I10:I28)</f>
        <v>1.2</v>
      </c>
    </row>
    <row r="31" customFormat="false" ht="13.5" hidden="false" customHeight="false" outlineLevel="0" collapsed="false">
      <c r="B31" s="42" t="s">
        <v>178</v>
      </c>
    </row>
    <row r="32" customFormat="false" ht="13.5" hidden="false" customHeight="true" outlineLevel="0" collapsed="false">
      <c r="B32" s="218"/>
      <c r="C32" s="219"/>
      <c r="D32" s="220" t="s">
        <v>179</v>
      </c>
      <c r="E32" s="220"/>
      <c r="F32" s="220"/>
      <c r="G32" s="220" t="s">
        <v>162</v>
      </c>
      <c r="H32" s="220"/>
      <c r="I32" s="220"/>
    </row>
    <row r="33" customFormat="false" ht="13.5" hidden="false" customHeight="false" outlineLevel="0" collapsed="false">
      <c r="B33" s="221" t="s">
        <v>44</v>
      </c>
      <c r="C33" s="222" t="s">
        <v>163</v>
      </c>
      <c r="D33" s="223" t="s">
        <v>164</v>
      </c>
      <c r="E33" s="224" t="s">
        <v>165</v>
      </c>
      <c r="F33" s="225" t="s">
        <v>166</v>
      </c>
      <c r="G33" s="223" t="s">
        <v>164</v>
      </c>
      <c r="H33" s="224" t="s">
        <v>165</v>
      </c>
      <c r="I33" s="225" t="s">
        <v>166</v>
      </c>
    </row>
    <row r="34" customFormat="false" ht="13.5" hidden="false" customHeight="false" outlineLevel="0" collapsed="false">
      <c r="B34" s="226"/>
      <c r="C34" s="227"/>
      <c r="D34" s="228"/>
      <c r="E34" s="229"/>
      <c r="F34" s="230"/>
      <c r="G34" s="228"/>
      <c r="H34" s="229"/>
      <c r="I34" s="230"/>
    </row>
    <row r="35" customFormat="false" ht="13.5" hidden="false" customHeight="false" outlineLevel="0" collapsed="false">
      <c r="B35" s="127"/>
      <c r="C35" s="191"/>
      <c r="D35" s="231"/>
      <c r="E35" s="232"/>
      <c r="F35" s="233"/>
      <c r="G35" s="231"/>
      <c r="H35" s="232"/>
      <c r="I35" s="233"/>
    </row>
  </sheetData>
  <mergeCells count="4">
    <mergeCell ref="D8:F8"/>
    <mergeCell ref="G8:I8"/>
    <mergeCell ref="D32:F32"/>
    <mergeCell ref="G32:I32"/>
  </mergeCells>
  <printOptions headings="false" gridLines="false" gridLinesSet="true" horizontalCentered="false" verticalCentered="false"/>
  <pageMargins left="0.75" right="0.75" top="1" bottom="1"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sheetPr filterMode="false">
    <pageSetUpPr fitToPage="true"/>
  </sheetPr>
  <dimension ref="B1:Q85"/>
  <sheetViews>
    <sheetView showFormulas="false" showGridLines="false" showRowColHeaders="true" showZeros="true" rightToLeft="false" tabSelected="true" showOutlineSymbols="true" defaultGridColor="true" view="normal" topLeftCell="A1" colorId="64" zoomScale="100" zoomScaleNormal="100" zoomScalePageLayoutView="100" workbookViewId="0">
      <selection pane="topLeft" activeCell="H13" activeCellId="0" sqref="H13"/>
    </sheetView>
  </sheetViews>
  <sheetFormatPr defaultRowHeight="12.75" zeroHeight="false" outlineLevelRow="0" outlineLevelCol="0"/>
  <cols>
    <col collapsed="false" customWidth="true" hidden="false" outlineLevel="0" max="1" min="1" style="0" width="9.14"/>
    <col collapsed="false" customWidth="true" hidden="false" outlineLevel="0" max="2" min="2" style="0" width="11.86"/>
    <col collapsed="false" customWidth="true" hidden="false" outlineLevel="0" max="3" min="3" style="0" width="22.86"/>
    <col collapsed="false" customWidth="true" hidden="false" outlineLevel="0" max="5" min="4" style="0" width="8.86"/>
    <col collapsed="false" customWidth="true" hidden="false" outlineLevel="0" max="6" min="6" style="0" width="10.71"/>
    <col collapsed="false" customWidth="true" hidden="false" outlineLevel="0" max="7" min="7" style="0" width="10.14"/>
    <col collapsed="false" customWidth="true" hidden="false" outlineLevel="0" max="10" min="8" style="0" width="8.86"/>
    <col collapsed="false" customWidth="true" hidden="false" outlineLevel="0" max="11" min="11" style="0" width="13.43"/>
    <col collapsed="false" customWidth="true" hidden="false" outlineLevel="0" max="12" min="12" style="0" width="32"/>
    <col collapsed="false" customWidth="true" hidden="false" outlineLevel="0" max="1025" min="13" style="0" width="8.86"/>
  </cols>
  <sheetData>
    <row r="1" customFormat="false" ht="13.5" hidden="false" customHeight="false" outlineLevel="0" collapsed="false"/>
    <row r="2" customFormat="false" ht="13.5" hidden="false" customHeight="false" outlineLevel="0" collapsed="false">
      <c r="B2" s="234" t="s">
        <v>180</v>
      </c>
      <c r="C2" s="235"/>
    </row>
    <row r="3" customFormat="false" ht="12.75" hidden="false" customHeight="false" outlineLevel="0" collapsed="false">
      <c r="B3" s="236" t="s">
        <v>181</v>
      </c>
      <c r="C3" s="237" t="str">
        <f aca="false">Metrics!B3</f>
        <v>SouthGrid</v>
      </c>
    </row>
    <row r="4" customFormat="false" ht="12.75" hidden="false" customHeight="false" outlineLevel="0" collapsed="false">
      <c r="B4" s="6" t="s">
        <v>5</v>
      </c>
      <c r="C4" s="30" t="str">
        <f aca="false">Metrics!B4</f>
        <v>Q4 2019</v>
      </c>
    </row>
    <row r="5" customFormat="false" ht="13.5" hidden="false" customHeight="false" outlineLevel="0" collapsed="false">
      <c r="B5" s="12" t="s">
        <v>8</v>
      </c>
      <c r="C5" s="75" t="str">
        <f aca="false">Metrics!B5</f>
        <v>Pete Gronbech</v>
      </c>
    </row>
    <row r="7" customFormat="false" ht="13.5" hidden="false" customHeight="false" outlineLevel="0" collapsed="false">
      <c r="B7" s="42" t="s">
        <v>182</v>
      </c>
    </row>
    <row r="8" customFormat="false" ht="16.5" hidden="false" customHeight="true" outlineLevel="0" collapsed="false">
      <c r="B8" s="238" t="s">
        <v>183</v>
      </c>
      <c r="C8" s="239" t="s">
        <v>184</v>
      </c>
      <c r="D8" s="239"/>
      <c r="E8" s="239"/>
      <c r="F8" s="239"/>
      <c r="G8" s="239"/>
      <c r="H8" s="240" t="s">
        <v>185</v>
      </c>
      <c r="I8" s="240"/>
      <c r="J8" s="240"/>
      <c r="K8" s="240"/>
      <c r="L8" s="240"/>
    </row>
    <row r="9" customFormat="false" ht="125.25" hidden="false" customHeight="true" outlineLevel="0" collapsed="false">
      <c r="B9" s="241" t="str">
        <f aca="false">Resources!A12</f>
        <v>Birmingham</v>
      </c>
      <c r="C9" s="242" t="s">
        <v>186</v>
      </c>
      <c r="D9" s="242"/>
      <c r="E9" s="242"/>
      <c r="F9" s="242"/>
      <c r="G9" s="242"/>
      <c r="H9" s="243"/>
      <c r="I9" s="243"/>
      <c r="J9" s="243"/>
      <c r="K9" s="243"/>
      <c r="L9" s="243"/>
    </row>
    <row r="10" customFormat="false" ht="405" hidden="false" customHeight="true" outlineLevel="0" collapsed="false">
      <c r="B10" s="241" t="str">
        <f aca="false">Resources!A13</f>
        <v>Bristol</v>
      </c>
      <c r="C10" s="244" t="s">
        <v>187</v>
      </c>
      <c r="D10" s="244"/>
      <c r="E10" s="244"/>
      <c r="F10" s="244"/>
      <c r="G10" s="244"/>
      <c r="H10" s="245" t="s">
        <v>188</v>
      </c>
      <c r="I10" s="245"/>
      <c r="J10" s="245"/>
      <c r="K10" s="245"/>
      <c r="L10" s="245"/>
    </row>
    <row r="11" customFormat="false" ht="204" hidden="false" customHeight="true" outlineLevel="0" collapsed="false">
      <c r="B11" s="241" t="str">
        <f aca="false">Resources!A14</f>
        <v>Cambridge</v>
      </c>
      <c r="C11" s="246"/>
      <c r="D11" s="246"/>
      <c r="E11" s="246"/>
      <c r="F11" s="246"/>
      <c r="G11" s="246"/>
      <c r="H11" s="247"/>
      <c r="I11" s="247"/>
      <c r="J11" s="247"/>
      <c r="K11" s="247"/>
      <c r="L11" s="247"/>
    </row>
    <row r="12" customFormat="false" ht="409.5" hidden="false" customHeight="true" outlineLevel="0" collapsed="false">
      <c r="B12" s="241" t="str">
        <f aca="false">Resources!A15</f>
        <v>Oxford</v>
      </c>
      <c r="C12" s="248" t="s">
        <v>189</v>
      </c>
      <c r="D12" s="248"/>
      <c r="E12" s="248"/>
      <c r="F12" s="248"/>
      <c r="G12" s="248"/>
      <c r="H12" s="248" t="s">
        <v>190</v>
      </c>
      <c r="I12" s="248"/>
      <c r="J12" s="248"/>
      <c r="K12" s="248"/>
      <c r="L12" s="248"/>
    </row>
    <row r="13" customFormat="false" ht="201" hidden="false" customHeight="true" outlineLevel="0" collapsed="false">
      <c r="B13" s="241" t="str">
        <f aca="false">Resources!A16</f>
        <v>RALPP</v>
      </c>
      <c r="C13" s="249" t="s">
        <v>191</v>
      </c>
      <c r="D13" s="249"/>
      <c r="E13" s="249"/>
      <c r="F13" s="249"/>
      <c r="G13" s="249"/>
      <c r="H13" s="249" t="s">
        <v>192</v>
      </c>
      <c r="I13" s="249"/>
      <c r="J13" s="249"/>
      <c r="K13" s="249"/>
      <c r="L13" s="249"/>
    </row>
    <row r="14" customFormat="false" ht="256.5" hidden="false" customHeight="true" outlineLevel="0" collapsed="false">
      <c r="B14" s="250" t="s">
        <v>15</v>
      </c>
      <c r="C14" s="251"/>
      <c r="D14" s="251"/>
      <c r="E14" s="251"/>
      <c r="F14" s="251"/>
      <c r="G14" s="251"/>
      <c r="H14" s="251"/>
      <c r="I14" s="251"/>
      <c r="J14" s="251"/>
      <c r="K14" s="251"/>
      <c r="L14" s="251"/>
    </row>
    <row r="15" customFormat="false" ht="13.5" hidden="false" customHeight="false" outlineLevel="0" collapsed="false">
      <c r="B15" s="0" t="s">
        <v>193</v>
      </c>
    </row>
    <row r="17" customFormat="false" ht="13.5" hidden="false" customHeight="false" outlineLevel="0" collapsed="false">
      <c r="B17" s="42" t="s">
        <v>194</v>
      </c>
    </row>
    <row r="18" customFormat="false" ht="13.5" hidden="false" customHeight="false" outlineLevel="0" collapsed="false">
      <c r="B18" s="252" t="s">
        <v>195</v>
      </c>
      <c r="C18" s="252"/>
      <c r="D18" s="252"/>
      <c r="E18" s="252"/>
      <c r="F18" s="252"/>
      <c r="G18" s="253" t="s">
        <v>196</v>
      </c>
      <c r="H18" s="253"/>
      <c r="I18" s="253"/>
      <c r="J18" s="253"/>
      <c r="K18" s="253"/>
    </row>
    <row r="19" customFormat="false" ht="31.5" hidden="false" customHeight="true" outlineLevel="0" collapsed="false">
      <c r="B19" s="254" t="s">
        <v>197</v>
      </c>
      <c r="C19" s="254"/>
      <c r="D19" s="254"/>
      <c r="E19" s="254"/>
      <c r="F19" s="254"/>
      <c r="G19" s="255" t="s">
        <v>198</v>
      </c>
      <c r="H19" s="255"/>
      <c r="I19" s="255"/>
      <c r="J19" s="255"/>
      <c r="K19" s="255"/>
    </row>
    <row r="20" customFormat="false" ht="64.5" hidden="false" customHeight="true" outlineLevel="0" collapsed="false">
      <c r="B20" s="256"/>
      <c r="C20" s="256"/>
      <c r="D20" s="256"/>
      <c r="E20" s="256"/>
      <c r="F20" s="256"/>
      <c r="G20" s="257"/>
      <c r="H20" s="257"/>
      <c r="I20" s="257"/>
      <c r="J20" s="257"/>
      <c r="K20" s="257"/>
    </row>
    <row r="21" customFormat="false" ht="15" hidden="false" customHeight="true" outlineLevel="0" collapsed="false">
      <c r="B21" s="258"/>
      <c r="C21" s="258"/>
      <c r="D21" s="258"/>
      <c r="E21" s="258"/>
      <c r="F21" s="258"/>
      <c r="G21" s="258"/>
      <c r="H21" s="258"/>
      <c r="I21" s="258"/>
      <c r="J21" s="258"/>
      <c r="K21" s="258"/>
    </row>
    <row r="23" customFormat="false" ht="12.75" hidden="false" customHeight="true" outlineLevel="0" collapsed="false">
      <c r="B23" s="42" t="s">
        <v>199</v>
      </c>
    </row>
    <row r="24" customFormat="false" ht="13.5" hidden="false" customHeight="false" outlineLevel="0" collapsed="false">
      <c r="B24" s="252" t="s">
        <v>195</v>
      </c>
      <c r="C24" s="252"/>
      <c r="D24" s="252"/>
      <c r="E24" s="252"/>
      <c r="F24" s="252"/>
      <c r="G24" s="253" t="s">
        <v>196</v>
      </c>
      <c r="H24" s="253"/>
      <c r="I24" s="253"/>
      <c r="J24" s="253"/>
      <c r="K24" s="253"/>
    </row>
    <row r="25" customFormat="false" ht="89.25" hidden="false" customHeight="true" outlineLevel="0" collapsed="false">
      <c r="B25" s="259" t="s">
        <v>200</v>
      </c>
      <c r="C25" s="259"/>
      <c r="D25" s="259"/>
      <c r="E25" s="259"/>
      <c r="F25" s="259"/>
      <c r="G25" s="255"/>
      <c r="H25" s="255"/>
      <c r="I25" s="255"/>
      <c r="J25" s="255"/>
      <c r="K25" s="255"/>
    </row>
    <row r="26" customFormat="false" ht="62.25" hidden="false" customHeight="true" outlineLevel="0" collapsed="false">
      <c r="B26" s="260"/>
      <c r="C26" s="260"/>
      <c r="D26" s="260"/>
      <c r="E26" s="260"/>
      <c r="F26" s="260"/>
      <c r="G26" s="261"/>
      <c r="H26" s="261"/>
      <c r="I26" s="261"/>
      <c r="J26" s="261"/>
      <c r="K26" s="261"/>
    </row>
    <row r="27" customFormat="false" ht="62.25" hidden="false" customHeight="true" outlineLevel="0" collapsed="false">
      <c r="B27" s="260"/>
      <c r="C27" s="260"/>
      <c r="D27" s="260"/>
      <c r="E27" s="260"/>
      <c r="F27" s="260"/>
      <c r="G27" s="261"/>
      <c r="H27" s="261"/>
      <c r="I27" s="261"/>
      <c r="J27" s="261"/>
      <c r="K27" s="261"/>
    </row>
    <row r="28" customFormat="false" ht="15" hidden="false" customHeight="true" outlineLevel="0" collapsed="false">
      <c r="B28" s="256"/>
      <c r="C28" s="256"/>
      <c r="D28" s="256"/>
      <c r="E28" s="256"/>
      <c r="F28" s="256"/>
      <c r="G28" s="257"/>
      <c r="H28" s="257"/>
      <c r="I28" s="257"/>
      <c r="J28" s="257"/>
      <c r="K28" s="257"/>
    </row>
    <row r="29" customFormat="false" ht="25.5" hidden="false" customHeight="true" outlineLevel="0" collapsed="false">
      <c r="B29" s="262"/>
      <c r="C29" s="262"/>
      <c r="D29" s="262"/>
      <c r="E29" s="262"/>
      <c r="F29" s="262"/>
      <c r="G29" s="262"/>
      <c r="H29" s="262"/>
      <c r="I29" s="262"/>
      <c r="J29" s="262"/>
      <c r="K29" s="262"/>
    </row>
    <row r="30" customFormat="false" ht="25.5" hidden="false" customHeight="true" outlineLevel="0" collapsed="false">
      <c r="B30" s="258"/>
      <c r="C30" s="263"/>
      <c r="D30" s="263"/>
      <c r="E30" s="263"/>
      <c r="F30" s="263"/>
      <c r="G30" s="258"/>
      <c r="H30" s="263"/>
      <c r="I30" s="263"/>
      <c r="J30" s="263"/>
      <c r="K30" s="263"/>
    </row>
    <row r="32" customFormat="false" ht="13.5" hidden="false" customHeight="false" outlineLevel="0" collapsed="false">
      <c r="B32" s="42" t="s">
        <v>201</v>
      </c>
    </row>
    <row r="33" customFormat="false" ht="13.5" hidden="false" customHeight="false" outlineLevel="0" collapsed="false">
      <c r="B33" s="252" t="s">
        <v>202</v>
      </c>
      <c r="C33" s="252"/>
      <c r="D33" s="252"/>
      <c r="E33" s="252"/>
      <c r="F33" s="252"/>
      <c r="G33" s="264" t="s">
        <v>203</v>
      </c>
      <c r="H33" s="264"/>
      <c r="I33" s="265" t="s">
        <v>204</v>
      </c>
      <c r="J33" s="265"/>
      <c r="K33" s="265"/>
      <c r="L33" s="265"/>
      <c r="M33" s="265"/>
    </row>
    <row r="34" customFormat="false" ht="51.75" hidden="false" customHeight="true" outlineLevel="0" collapsed="false">
      <c r="B34" s="266" t="s">
        <v>205</v>
      </c>
      <c r="C34" s="266"/>
      <c r="D34" s="266"/>
      <c r="E34" s="266"/>
      <c r="F34" s="266"/>
      <c r="G34" s="267" t="n">
        <v>43830</v>
      </c>
      <c r="H34" s="267"/>
      <c r="I34" s="268" t="s">
        <v>206</v>
      </c>
      <c r="J34" s="268"/>
      <c r="K34" s="268"/>
      <c r="L34" s="268"/>
      <c r="M34" s="268"/>
      <c r="Q34" s="35"/>
    </row>
    <row r="35" customFormat="false" ht="72.75" hidden="false" customHeight="true" outlineLevel="0" collapsed="false">
      <c r="B35" s="269" t="s">
        <v>207</v>
      </c>
      <c r="C35" s="269"/>
      <c r="D35" s="269"/>
      <c r="E35" s="269"/>
      <c r="F35" s="269"/>
      <c r="G35" s="270" t="n">
        <v>43830</v>
      </c>
      <c r="H35" s="270"/>
      <c r="I35" s="271" t="s">
        <v>208</v>
      </c>
      <c r="J35" s="271"/>
      <c r="K35" s="271"/>
      <c r="L35" s="271"/>
      <c r="M35" s="271"/>
    </row>
    <row r="36" customFormat="false" ht="23.25" hidden="false" customHeight="true" outlineLevel="0" collapsed="false">
      <c r="B36" s="269" t="s">
        <v>209</v>
      </c>
      <c r="C36" s="269"/>
      <c r="D36" s="269"/>
      <c r="E36" s="269"/>
      <c r="F36" s="269"/>
      <c r="G36" s="270" t="n">
        <v>43830</v>
      </c>
      <c r="H36" s="270"/>
      <c r="I36" s="268" t="s">
        <v>210</v>
      </c>
      <c r="J36" s="268"/>
      <c r="K36" s="268"/>
      <c r="L36" s="268"/>
      <c r="M36" s="268"/>
    </row>
    <row r="37" customFormat="false" ht="57" hidden="false" customHeight="true" outlineLevel="0" collapsed="false">
      <c r="B37" s="269" t="s">
        <v>211</v>
      </c>
      <c r="C37" s="269"/>
      <c r="D37" s="269"/>
      <c r="E37" s="269"/>
      <c r="F37" s="269"/>
      <c r="G37" s="270" t="n">
        <v>43830</v>
      </c>
      <c r="H37" s="270"/>
      <c r="I37" s="271" t="s">
        <v>212</v>
      </c>
      <c r="J37" s="271"/>
      <c r="K37" s="271"/>
      <c r="L37" s="271"/>
      <c r="M37" s="271"/>
    </row>
    <row r="38" customFormat="false" ht="63.75" hidden="false" customHeight="true" outlineLevel="0" collapsed="false">
      <c r="B38" s="269" t="s">
        <v>213</v>
      </c>
      <c r="C38" s="269"/>
      <c r="D38" s="269"/>
      <c r="E38" s="269"/>
      <c r="F38" s="269"/>
      <c r="G38" s="270" t="n">
        <v>43190</v>
      </c>
      <c r="H38" s="270"/>
      <c r="I38" s="272" t="s">
        <v>214</v>
      </c>
      <c r="J38" s="272"/>
      <c r="K38" s="272"/>
      <c r="L38" s="272"/>
      <c r="M38" s="272"/>
    </row>
    <row r="39" customFormat="false" ht="12.75" hidden="false" customHeight="true" outlineLevel="0" collapsed="false">
      <c r="B39" s="266" t="s">
        <v>215</v>
      </c>
      <c r="C39" s="266"/>
      <c r="D39" s="266"/>
      <c r="E39" s="266"/>
      <c r="F39" s="266"/>
      <c r="G39" s="267" t="s">
        <v>216</v>
      </c>
      <c r="H39" s="267"/>
      <c r="I39" s="273" t="s">
        <v>217</v>
      </c>
      <c r="J39" s="273"/>
      <c r="K39" s="273"/>
      <c r="L39" s="273"/>
      <c r="M39" s="273"/>
    </row>
    <row r="40" customFormat="false" ht="12.75" hidden="false" customHeight="false" outlineLevel="0" collapsed="false">
      <c r="B40" s="263"/>
      <c r="C40" s="263"/>
      <c r="D40" s="263"/>
      <c r="E40" s="263"/>
      <c r="F40" s="263"/>
      <c r="G40" s="274"/>
      <c r="H40" s="263"/>
    </row>
    <row r="41" customFormat="false" ht="13.5" hidden="false" customHeight="false" outlineLevel="0" collapsed="false">
      <c r="B41" s="42" t="s">
        <v>218</v>
      </c>
    </row>
    <row r="42" customFormat="false" ht="13.5" hidden="false" customHeight="false" outlineLevel="0" collapsed="false">
      <c r="B42" s="252" t="s">
        <v>202</v>
      </c>
      <c r="C42" s="252"/>
      <c r="D42" s="252"/>
      <c r="E42" s="252"/>
      <c r="F42" s="252"/>
      <c r="G42" s="264" t="s">
        <v>203</v>
      </c>
      <c r="H42" s="264"/>
      <c r="I42" s="265" t="s">
        <v>204</v>
      </c>
      <c r="J42" s="265"/>
      <c r="K42" s="265"/>
      <c r="L42" s="265"/>
      <c r="M42" s="265"/>
    </row>
    <row r="43" customFormat="false" ht="12.75" hidden="false" customHeight="true" outlineLevel="0" collapsed="false">
      <c r="B43" s="275" t="s">
        <v>219</v>
      </c>
      <c r="C43" s="275"/>
      <c r="D43" s="275"/>
      <c r="E43" s="275"/>
      <c r="F43" s="275"/>
      <c r="G43" s="276" t="n">
        <v>43555</v>
      </c>
      <c r="H43" s="276"/>
      <c r="I43" s="277"/>
      <c r="J43" s="277"/>
      <c r="K43" s="277"/>
      <c r="L43" s="277"/>
      <c r="M43" s="277"/>
    </row>
    <row r="44" customFormat="false" ht="12.75" hidden="false" customHeight="false" outlineLevel="0" collapsed="false">
      <c r="B44" s="278" t="s">
        <v>220</v>
      </c>
      <c r="C44" s="278"/>
      <c r="D44" s="278"/>
      <c r="E44" s="278"/>
      <c r="F44" s="278"/>
      <c r="G44" s="276" t="n">
        <v>43555</v>
      </c>
      <c r="H44" s="276"/>
      <c r="I44" s="279"/>
      <c r="J44" s="279"/>
      <c r="K44" s="279"/>
      <c r="L44" s="279"/>
      <c r="M44" s="279"/>
    </row>
    <row r="45" customFormat="false" ht="29.25" hidden="false" customHeight="true" outlineLevel="0" collapsed="false">
      <c r="B45" s="278" t="s">
        <v>221</v>
      </c>
      <c r="C45" s="278"/>
      <c r="D45" s="278"/>
      <c r="E45" s="278"/>
      <c r="F45" s="278"/>
      <c r="G45" s="280" t="n">
        <v>43465</v>
      </c>
      <c r="H45" s="280"/>
      <c r="I45" s="279" t="s">
        <v>222</v>
      </c>
      <c r="J45" s="279"/>
      <c r="K45" s="279"/>
      <c r="L45" s="279"/>
      <c r="M45" s="279"/>
    </row>
    <row r="46" customFormat="false" ht="40.5" hidden="false" customHeight="true" outlineLevel="0" collapsed="false">
      <c r="B46" s="278" t="s">
        <v>223</v>
      </c>
      <c r="C46" s="278"/>
      <c r="D46" s="278"/>
      <c r="E46" s="278"/>
      <c r="F46" s="278"/>
      <c r="G46" s="280" t="n">
        <v>43646</v>
      </c>
      <c r="H46" s="280"/>
      <c r="I46" s="279"/>
      <c r="J46" s="279"/>
      <c r="K46" s="279"/>
      <c r="L46" s="279"/>
      <c r="M46" s="279"/>
    </row>
    <row r="47" customFormat="false" ht="63.75" hidden="false" customHeight="true" outlineLevel="0" collapsed="false">
      <c r="B47" s="269" t="s">
        <v>224</v>
      </c>
      <c r="C47" s="269"/>
      <c r="D47" s="269"/>
      <c r="E47" s="269"/>
      <c r="F47" s="269"/>
      <c r="G47" s="270" t="n">
        <v>43921</v>
      </c>
      <c r="H47" s="270"/>
      <c r="I47" s="271" t="s">
        <v>225</v>
      </c>
      <c r="J47" s="271"/>
      <c r="K47" s="271"/>
      <c r="L47" s="271"/>
      <c r="M47" s="271"/>
    </row>
    <row r="48" customFormat="false" ht="29.25" hidden="false" customHeight="true" outlineLevel="0" collapsed="false">
      <c r="B48" s="269" t="s">
        <v>226</v>
      </c>
      <c r="C48" s="269"/>
      <c r="D48" s="269"/>
      <c r="E48" s="269"/>
      <c r="F48" s="269"/>
      <c r="G48" s="270" t="n">
        <v>43921</v>
      </c>
      <c r="H48" s="270"/>
      <c r="I48" s="271" t="s">
        <v>227</v>
      </c>
      <c r="J48" s="271"/>
      <c r="K48" s="271"/>
      <c r="L48" s="271"/>
      <c r="M48" s="271"/>
    </row>
    <row r="49" customFormat="false" ht="49.5" hidden="false" customHeight="true" outlineLevel="0" collapsed="false">
      <c r="B49" s="281" t="s">
        <v>211</v>
      </c>
      <c r="C49" s="281"/>
      <c r="D49" s="281"/>
      <c r="E49" s="281"/>
      <c r="F49" s="281"/>
      <c r="G49" s="270" t="n">
        <v>43921</v>
      </c>
      <c r="H49" s="270"/>
      <c r="I49" s="273" t="s">
        <v>228</v>
      </c>
      <c r="J49" s="273"/>
      <c r="K49" s="273"/>
      <c r="L49" s="273"/>
      <c r="M49" s="273"/>
    </row>
    <row r="50" customFormat="false" ht="32.25" hidden="false" customHeight="true" outlineLevel="0" collapsed="false">
      <c r="B50" s="266" t="s">
        <v>209</v>
      </c>
      <c r="C50" s="266"/>
      <c r="D50" s="266"/>
      <c r="E50" s="266"/>
      <c r="F50" s="266"/>
      <c r="G50" s="270" t="n">
        <v>43921</v>
      </c>
      <c r="H50" s="270"/>
      <c r="I50" s="273" t="s">
        <v>229</v>
      </c>
      <c r="J50" s="273"/>
      <c r="K50" s="273"/>
      <c r="L50" s="273"/>
      <c r="M50" s="273"/>
    </row>
    <row r="51" customFormat="false" ht="18" hidden="false" customHeight="true" outlineLevel="0" collapsed="false"/>
    <row r="53" customFormat="false" ht="12.75" hidden="false" customHeight="false" outlineLevel="0" collapsed="false">
      <c r="B53" s="42"/>
    </row>
    <row r="55" customFormat="false" ht="13.5" hidden="false" customHeight="false" outlineLevel="0" collapsed="false">
      <c r="B55" s="42" t="s">
        <v>230</v>
      </c>
    </row>
    <row r="56" customFormat="false" ht="13.5" hidden="false" customHeight="false" outlineLevel="0" collapsed="false">
      <c r="B56" s="252" t="s">
        <v>231</v>
      </c>
      <c r="C56" s="252"/>
      <c r="D56" s="252"/>
      <c r="E56" s="252"/>
      <c r="F56" s="252"/>
      <c r="G56" s="264" t="s">
        <v>232</v>
      </c>
      <c r="H56" s="264"/>
      <c r="I56" s="265" t="s">
        <v>233</v>
      </c>
      <c r="J56" s="265"/>
      <c r="K56" s="265"/>
      <c r="L56" s="265"/>
      <c r="M56" s="265"/>
    </row>
    <row r="57" customFormat="false" ht="13.5" hidden="false" customHeight="false" outlineLevel="0" collapsed="false">
      <c r="B57" s="282"/>
      <c r="C57" s="282"/>
      <c r="D57" s="282"/>
      <c r="E57" s="282"/>
      <c r="F57" s="282"/>
      <c r="G57" s="283"/>
      <c r="H57" s="283"/>
      <c r="I57" s="284"/>
      <c r="J57" s="284"/>
      <c r="K57" s="284"/>
      <c r="L57" s="284"/>
      <c r="M57" s="284"/>
    </row>
    <row r="58" customFormat="false" ht="13.5" hidden="false" customHeight="false" outlineLevel="0" collapsed="false">
      <c r="B58" s="285"/>
      <c r="C58" s="285"/>
      <c r="D58" s="285"/>
      <c r="E58" s="285"/>
      <c r="F58" s="285"/>
      <c r="G58" s="286"/>
      <c r="H58" s="286"/>
      <c r="I58" s="287"/>
      <c r="J58" s="287"/>
      <c r="K58" s="287"/>
      <c r="L58" s="287"/>
      <c r="M58" s="287"/>
    </row>
    <row r="59" customFormat="false" ht="13.5" hidden="false" customHeight="false" outlineLevel="0" collapsed="false">
      <c r="B59" s="252" t="s">
        <v>234</v>
      </c>
      <c r="C59" s="252"/>
      <c r="D59" s="252"/>
      <c r="E59" s="252"/>
      <c r="F59" s="252"/>
      <c r="G59" s="264" t="s">
        <v>232</v>
      </c>
      <c r="H59" s="264"/>
      <c r="I59" s="265" t="s">
        <v>233</v>
      </c>
      <c r="J59" s="265"/>
      <c r="K59" s="265"/>
      <c r="L59" s="265"/>
      <c r="M59" s="265"/>
    </row>
    <row r="60" customFormat="false" ht="12.75" hidden="false" customHeight="false" outlineLevel="0" collapsed="false">
      <c r="B60" s="288"/>
      <c r="C60" s="288"/>
      <c r="D60" s="288"/>
      <c r="E60" s="288"/>
      <c r="F60" s="288"/>
      <c r="G60" s="289"/>
      <c r="H60" s="289"/>
      <c r="I60" s="290"/>
      <c r="J60" s="290"/>
      <c r="K60" s="290"/>
      <c r="L60" s="290"/>
      <c r="M60" s="290"/>
    </row>
    <row r="61" customFormat="false" ht="12.75" hidden="false" customHeight="false" outlineLevel="0" collapsed="false">
      <c r="B61" s="291"/>
      <c r="C61" s="291"/>
      <c r="D61" s="291"/>
      <c r="E61" s="291"/>
      <c r="F61" s="291"/>
      <c r="G61" s="289"/>
      <c r="H61" s="289"/>
      <c r="I61" s="290"/>
      <c r="J61" s="290"/>
      <c r="K61" s="290"/>
      <c r="L61" s="290"/>
      <c r="M61" s="290"/>
    </row>
    <row r="62" customFormat="false" ht="13.5" hidden="false" customHeight="false" outlineLevel="0" collapsed="false">
      <c r="B62" s="292"/>
      <c r="C62" s="292"/>
      <c r="D62" s="292"/>
      <c r="E62" s="292"/>
      <c r="F62" s="292"/>
      <c r="G62" s="293"/>
      <c r="H62" s="293"/>
      <c r="I62" s="294"/>
      <c r="J62" s="294"/>
      <c r="K62" s="294"/>
      <c r="L62" s="294"/>
      <c r="M62" s="294"/>
    </row>
    <row r="63" customFormat="false" ht="13.5" hidden="false" customHeight="false" outlineLevel="0" collapsed="false">
      <c r="B63" s="252" t="s">
        <v>235</v>
      </c>
      <c r="C63" s="252"/>
      <c r="D63" s="252"/>
      <c r="E63" s="252"/>
      <c r="F63" s="252"/>
      <c r="G63" s="264" t="s">
        <v>232</v>
      </c>
      <c r="H63" s="264"/>
      <c r="I63" s="265" t="s">
        <v>233</v>
      </c>
      <c r="J63" s="265"/>
      <c r="K63" s="265"/>
      <c r="L63" s="265"/>
      <c r="M63" s="265"/>
    </row>
    <row r="64" customFormat="false" ht="12.75" hidden="false" customHeight="false" outlineLevel="0" collapsed="false">
      <c r="B64" s="295"/>
      <c r="C64" s="295"/>
      <c r="D64" s="295"/>
      <c r="E64" s="295"/>
      <c r="F64" s="295"/>
      <c r="G64" s="276"/>
      <c r="H64" s="276"/>
      <c r="I64" s="296"/>
      <c r="J64" s="296"/>
      <c r="K64" s="296"/>
      <c r="L64" s="296"/>
      <c r="M64" s="296"/>
    </row>
    <row r="65" customFormat="false" ht="12.75" hidden="false" customHeight="true" outlineLevel="0" collapsed="false">
      <c r="B65" s="285"/>
      <c r="C65" s="285"/>
      <c r="D65" s="285"/>
      <c r="E65" s="285"/>
      <c r="F65" s="285"/>
      <c r="G65" s="297"/>
      <c r="H65" s="297"/>
      <c r="I65" s="298"/>
      <c r="J65" s="298"/>
      <c r="K65" s="298"/>
      <c r="L65" s="298"/>
      <c r="M65" s="298"/>
    </row>
    <row r="66" customFormat="false" ht="12.75" hidden="false" customHeight="true" outlineLevel="0" collapsed="false">
      <c r="B66" s="252" t="s">
        <v>236</v>
      </c>
      <c r="C66" s="252"/>
      <c r="D66" s="252"/>
      <c r="E66" s="252"/>
      <c r="F66" s="252"/>
      <c r="G66" s="264" t="s">
        <v>232</v>
      </c>
      <c r="H66" s="264"/>
      <c r="I66" s="265" t="s">
        <v>233</v>
      </c>
      <c r="J66" s="265"/>
      <c r="K66" s="265"/>
      <c r="L66" s="265"/>
      <c r="M66" s="265"/>
    </row>
    <row r="67" customFormat="false" ht="12.75" hidden="false" customHeight="false" outlineLevel="0" collapsed="false">
      <c r="B67" s="295"/>
      <c r="C67" s="295"/>
      <c r="D67" s="295"/>
      <c r="E67" s="295"/>
      <c r="F67" s="295"/>
      <c r="G67" s="276"/>
      <c r="H67" s="276"/>
      <c r="I67" s="255"/>
      <c r="J67" s="255"/>
      <c r="K67" s="255"/>
      <c r="L67" s="255"/>
      <c r="M67" s="255"/>
    </row>
    <row r="68" customFormat="false" ht="12.75" hidden="false" customHeight="false" outlineLevel="0" collapsed="false">
      <c r="B68" s="295"/>
      <c r="C68" s="295"/>
      <c r="D68" s="295"/>
      <c r="E68" s="295"/>
      <c r="F68" s="295"/>
      <c r="G68" s="299"/>
      <c r="H68" s="299"/>
      <c r="I68" s="300"/>
      <c r="J68" s="300"/>
      <c r="K68" s="300"/>
      <c r="L68" s="300"/>
      <c r="M68" s="300"/>
    </row>
    <row r="69" customFormat="false" ht="13.5" hidden="false" customHeight="false" outlineLevel="0" collapsed="false">
      <c r="B69" s="301"/>
      <c r="C69" s="302"/>
      <c r="D69" s="302"/>
      <c r="E69" s="302"/>
      <c r="F69" s="302"/>
      <c r="G69" s="303"/>
      <c r="H69" s="304"/>
      <c r="I69" s="305"/>
      <c r="J69" s="302"/>
      <c r="K69" s="302"/>
      <c r="L69" s="302"/>
      <c r="M69" s="306"/>
    </row>
    <row r="70" customFormat="false" ht="12.75" hidden="false" customHeight="true" outlineLevel="0" collapsed="false">
      <c r="B70" s="252" t="s">
        <v>237</v>
      </c>
      <c r="C70" s="252"/>
      <c r="D70" s="252"/>
      <c r="E70" s="252"/>
      <c r="F70" s="252"/>
      <c r="G70" s="264" t="s">
        <v>232</v>
      </c>
      <c r="H70" s="264"/>
      <c r="I70" s="265" t="s">
        <v>233</v>
      </c>
      <c r="J70" s="265"/>
      <c r="K70" s="265"/>
      <c r="L70" s="265"/>
      <c r="M70" s="265"/>
    </row>
    <row r="71" customFormat="false" ht="13.5" hidden="false" customHeight="true" outlineLevel="0" collapsed="false">
      <c r="B71" s="295"/>
      <c r="C71" s="295"/>
      <c r="D71" s="295"/>
      <c r="E71" s="295"/>
      <c r="F71" s="295"/>
      <c r="G71" s="307"/>
      <c r="H71" s="307"/>
      <c r="I71" s="255"/>
      <c r="J71" s="255"/>
      <c r="K71" s="255"/>
      <c r="L71" s="255"/>
      <c r="M71" s="255"/>
    </row>
    <row r="72" customFormat="false" ht="13.5" hidden="false" customHeight="false" outlineLevel="0" collapsed="false">
      <c r="B72" s="285"/>
      <c r="C72" s="285"/>
      <c r="D72" s="285"/>
      <c r="E72" s="285"/>
      <c r="F72" s="285"/>
      <c r="G72" s="308"/>
      <c r="H72" s="308"/>
      <c r="I72" s="257"/>
      <c r="J72" s="257"/>
      <c r="K72" s="257"/>
      <c r="L72" s="257"/>
      <c r="M72" s="257"/>
    </row>
    <row r="73" customFormat="false" ht="13.5" hidden="false" customHeight="false" outlineLevel="0" collapsed="false">
      <c r="B73" s="252" t="s">
        <v>238</v>
      </c>
      <c r="C73" s="252"/>
      <c r="D73" s="252"/>
      <c r="E73" s="252"/>
      <c r="F73" s="252"/>
      <c r="G73" s="264" t="s">
        <v>232</v>
      </c>
      <c r="H73" s="264"/>
      <c r="I73" s="265" t="s">
        <v>233</v>
      </c>
      <c r="J73" s="265"/>
      <c r="K73" s="265"/>
      <c r="L73" s="265"/>
      <c r="M73" s="265"/>
    </row>
    <row r="74" customFormat="false" ht="12.75" hidden="false" customHeight="false" outlineLevel="0" collapsed="false">
      <c r="B74" s="295"/>
      <c r="C74" s="295"/>
      <c r="D74" s="295"/>
      <c r="E74" s="295"/>
      <c r="F74" s="295"/>
      <c r="G74" s="276"/>
      <c r="H74" s="276"/>
      <c r="I74" s="296"/>
      <c r="J74" s="296"/>
      <c r="K74" s="296"/>
      <c r="L74" s="296"/>
      <c r="M74" s="296"/>
    </row>
    <row r="75" customFormat="false" ht="13.5" hidden="false" customHeight="false" outlineLevel="0" collapsed="false">
      <c r="B75" s="285"/>
      <c r="C75" s="285"/>
      <c r="D75" s="285"/>
      <c r="E75" s="285"/>
      <c r="F75" s="285"/>
      <c r="G75" s="297"/>
      <c r="H75" s="297"/>
      <c r="I75" s="298"/>
      <c r="J75" s="298"/>
      <c r="K75" s="298"/>
      <c r="L75" s="298"/>
      <c r="M75" s="298"/>
    </row>
    <row r="76" customFormat="false" ht="13.5" hidden="false" customHeight="false" outlineLevel="0" collapsed="false">
      <c r="B76" s="252" t="s">
        <v>239</v>
      </c>
      <c r="C76" s="252"/>
      <c r="D76" s="252"/>
      <c r="E76" s="252"/>
      <c r="F76" s="252"/>
      <c r="G76" s="264" t="s">
        <v>232</v>
      </c>
      <c r="H76" s="264"/>
      <c r="I76" s="265" t="s">
        <v>233</v>
      </c>
      <c r="J76" s="265"/>
      <c r="K76" s="265"/>
      <c r="L76" s="265"/>
      <c r="M76" s="265"/>
    </row>
    <row r="77" customFormat="false" ht="12.75" hidden="false" customHeight="false" outlineLevel="0" collapsed="false">
      <c r="B77" s="295"/>
      <c r="C77" s="295"/>
      <c r="D77" s="295"/>
      <c r="E77" s="295"/>
      <c r="F77" s="295"/>
      <c r="G77" s="276"/>
      <c r="H77" s="276"/>
      <c r="I77" s="296"/>
      <c r="J77" s="296"/>
      <c r="K77" s="296"/>
      <c r="L77" s="296"/>
      <c r="M77" s="296"/>
    </row>
    <row r="78" customFormat="false" ht="13.5" hidden="false" customHeight="false" outlineLevel="0" collapsed="false">
      <c r="B78" s="285"/>
      <c r="C78" s="285"/>
      <c r="D78" s="285"/>
      <c r="E78" s="285"/>
      <c r="F78" s="285"/>
      <c r="G78" s="297"/>
      <c r="H78" s="297"/>
      <c r="I78" s="298"/>
      <c r="J78" s="298"/>
      <c r="K78" s="298"/>
      <c r="L78" s="298"/>
      <c r="M78" s="298"/>
    </row>
    <row r="79" customFormat="false" ht="12.75" hidden="false" customHeight="true" outlineLevel="0" collapsed="false">
      <c r="B79" s="252" t="s">
        <v>240</v>
      </c>
      <c r="C79" s="252"/>
      <c r="D79" s="252"/>
      <c r="E79" s="252"/>
      <c r="F79" s="252"/>
      <c r="G79" s="264" t="s">
        <v>232</v>
      </c>
      <c r="H79" s="264"/>
      <c r="I79" s="265" t="s">
        <v>233</v>
      </c>
      <c r="J79" s="265"/>
      <c r="K79" s="265"/>
      <c r="L79" s="265"/>
      <c r="M79" s="265"/>
    </row>
    <row r="80" customFormat="false" ht="13.5" hidden="false" customHeight="true" outlineLevel="0" collapsed="false">
      <c r="B80" s="295" t="s">
        <v>9</v>
      </c>
      <c r="C80" s="295"/>
      <c r="D80" s="295"/>
      <c r="E80" s="295"/>
      <c r="F80" s="295"/>
      <c r="G80" s="307" t="s">
        <v>20</v>
      </c>
      <c r="H80" s="307"/>
      <c r="I80" s="255" t="s">
        <v>241</v>
      </c>
      <c r="J80" s="255"/>
      <c r="K80" s="255"/>
      <c r="L80" s="255"/>
      <c r="M80" s="255"/>
    </row>
    <row r="81" customFormat="false" ht="13.5" hidden="false" customHeight="false" outlineLevel="0" collapsed="false">
      <c r="B81" s="285" t="s">
        <v>9</v>
      </c>
      <c r="C81" s="285"/>
      <c r="D81" s="285"/>
      <c r="E81" s="285"/>
      <c r="F81" s="285"/>
      <c r="G81" s="307" t="s">
        <v>20</v>
      </c>
      <c r="H81" s="307"/>
      <c r="I81" s="298" t="s">
        <v>242</v>
      </c>
      <c r="J81" s="298"/>
      <c r="K81" s="298"/>
      <c r="L81" s="298"/>
      <c r="M81" s="298"/>
    </row>
    <row r="82" customFormat="false" ht="13.5" hidden="false" customHeight="false" outlineLevel="0" collapsed="false">
      <c r="B82" s="301"/>
      <c r="C82" s="302"/>
      <c r="D82" s="302"/>
      <c r="E82" s="302"/>
      <c r="F82" s="302"/>
      <c r="G82" s="303"/>
      <c r="H82" s="304"/>
      <c r="I82" s="305"/>
      <c r="J82" s="302"/>
      <c r="K82" s="302"/>
      <c r="L82" s="302"/>
      <c r="M82" s="306"/>
    </row>
    <row r="83" customFormat="false" ht="12.75" hidden="false" customHeight="true" outlineLevel="0" collapsed="false">
      <c r="B83" s="252" t="s">
        <v>243</v>
      </c>
      <c r="C83" s="252"/>
      <c r="D83" s="252"/>
      <c r="E83" s="252"/>
      <c r="F83" s="252"/>
      <c r="G83" s="264" t="s">
        <v>232</v>
      </c>
      <c r="H83" s="264"/>
      <c r="I83" s="265" t="s">
        <v>233</v>
      </c>
      <c r="J83" s="265"/>
      <c r="K83" s="265"/>
      <c r="L83" s="265"/>
      <c r="M83" s="265"/>
    </row>
    <row r="84" customFormat="false" ht="12.75" hidden="false" customHeight="false" outlineLevel="0" collapsed="false">
      <c r="B84" s="295"/>
      <c r="C84" s="295"/>
      <c r="D84" s="295"/>
      <c r="E84" s="295"/>
      <c r="F84" s="295"/>
      <c r="G84" s="276"/>
      <c r="H84" s="276"/>
      <c r="I84" s="255"/>
      <c r="J84" s="255"/>
      <c r="K84" s="255"/>
      <c r="L84" s="255"/>
      <c r="M84" s="255"/>
    </row>
    <row r="85" customFormat="false" ht="13.5" hidden="false" customHeight="false" outlineLevel="0" collapsed="false">
      <c r="B85" s="285"/>
      <c r="C85" s="285"/>
      <c r="D85" s="285"/>
      <c r="E85" s="285"/>
      <c r="F85" s="285"/>
      <c r="G85" s="297"/>
      <c r="H85" s="297"/>
      <c r="I85" s="298"/>
      <c r="J85" s="298"/>
      <c r="K85" s="298"/>
      <c r="L85" s="298"/>
      <c r="M85" s="298"/>
    </row>
  </sheetData>
  <mergeCells count="164">
    <mergeCell ref="C8:G8"/>
    <mergeCell ref="H8:L8"/>
    <mergeCell ref="C9:G9"/>
    <mergeCell ref="H9:L9"/>
    <mergeCell ref="C10:G10"/>
    <mergeCell ref="H10:L10"/>
    <mergeCell ref="C11:G11"/>
    <mergeCell ref="H11:L11"/>
    <mergeCell ref="C12:G12"/>
    <mergeCell ref="H12:L12"/>
    <mergeCell ref="C13:G13"/>
    <mergeCell ref="H13:L13"/>
    <mergeCell ref="C14:G14"/>
    <mergeCell ref="H14:L14"/>
    <mergeCell ref="B18:F18"/>
    <mergeCell ref="G18:K18"/>
    <mergeCell ref="B19:F19"/>
    <mergeCell ref="G19:K19"/>
    <mergeCell ref="B20:F20"/>
    <mergeCell ref="G20:K20"/>
    <mergeCell ref="B24:F24"/>
    <mergeCell ref="G24:K24"/>
    <mergeCell ref="B25:F25"/>
    <mergeCell ref="G25:K25"/>
    <mergeCell ref="B26:F26"/>
    <mergeCell ref="G26:K26"/>
    <mergeCell ref="B27:F27"/>
    <mergeCell ref="G27:K27"/>
    <mergeCell ref="B28:F28"/>
    <mergeCell ref="G28:K28"/>
    <mergeCell ref="B29:F29"/>
    <mergeCell ref="G29:K29"/>
    <mergeCell ref="B33:F33"/>
    <mergeCell ref="G33:H33"/>
    <mergeCell ref="I33:M33"/>
    <mergeCell ref="B34:F34"/>
    <mergeCell ref="G34:H34"/>
    <mergeCell ref="I34:M34"/>
    <mergeCell ref="B35:F35"/>
    <mergeCell ref="G35:H35"/>
    <mergeCell ref="I35:M35"/>
    <mergeCell ref="B36:F36"/>
    <mergeCell ref="G36:H36"/>
    <mergeCell ref="I36:M36"/>
    <mergeCell ref="B37:F37"/>
    <mergeCell ref="G37:H37"/>
    <mergeCell ref="I37:M37"/>
    <mergeCell ref="B38:F38"/>
    <mergeCell ref="G38:H38"/>
    <mergeCell ref="I38:M38"/>
    <mergeCell ref="B39:F39"/>
    <mergeCell ref="G39:H39"/>
    <mergeCell ref="I39:M39"/>
    <mergeCell ref="B42:F42"/>
    <mergeCell ref="G42:H42"/>
    <mergeCell ref="I42:M42"/>
    <mergeCell ref="B43:F43"/>
    <mergeCell ref="G43:H43"/>
    <mergeCell ref="I43:M43"/>
    <mergeCell ref="B44:F44"/>
    <mergeCell ref="G44:H44"/>
    <mergeCell ref="I44:M44"/>
    <mergeCell ref="B45:F45"/>
    <mergeCell ref="G45:H45"/>
    <mergeCell ref="I45:M45"/>
    <mergeCell ref="B46:F46"/>
    <mergeCell ref="G46:H46"/>
    <mergeCell ref="I46:M46"/>
    <mergeCell ref="B47:F47"/>
    <mergeCell ref="G47:H47"/>
    <mergeCell ref="I47:M47"/>
    <mergeCell ref="B48:F48"/>
    <mergeCell ref="G48:H48"/>
    <mergeCell ref="I48:M48"/>
    <mergeCell ref="B49:F49"/>
    <mergeCell ref="G49:H49"/>
    <mergeCell ref="I49:M49"/>
    <mergeCell ref="B50:F50"/>
    <mergeCell ref="G50:H50"/>
    <mergeCell ref="I50:M50"/>
    <mergeCell ref="B56:F56"/>
    <mergeCell ref="G56:H56"/>
    <mergeCell ref="I56:M56"/>
    <mergeCell ref="B57:F57"/>
    <mergeCell ref="G57:H57"/>
    <mergeCell ref="I57:M57"/>
    <mergeCell ref="B58:F58"/>
    <mergeCell ref="G58:H58"/>
    <mergeCell ref="I58:M58"/>
    <mergeCell ref="B59:F59"/>
    <mergeCell ref="G59:H59"/>
    <mergeCell ref="I59:M59"/>
    <mergeCell ref="B60:F60"/>
    <mergeCell ref="G60:H60"/>
    <mergeCell ref="I60:M60"/>
    <mergeCell ref="B61:F61"/>
    <mergeCell ref="G61:H61"/>
    <mergeCell ref="I61:M61"/>
    <mergeCell ref="B62:F62"/>
    <mergeCell ref="G62:H62"/>
    <mergeCell ref="I62:M62"/>
    <mergeCell ref="B63:F63"/>
    <mergeCell ref="G63:H63"/>
    <mergeCell ref="I63:M63"/>
    <mergeCell ref="B64:F64"/>
    <mergeCell ref="G64:H64"/>
    <mergeCell ref="I64:M64"/>
    <mergeCell ref="B65:F65"/>
    <mergeCell ref="G65:H65"/>
    <mergeCell ref="I65:M65"/>
    <mergeCell ref="B66:F66"/>
    <mergeCell ref="G66:H66"/>
    <mergeCell ref="I66:M66"/>
    <mergeCell ref="B67:F67"/>
    <mergeCell ref="G67:H67"/>
    <mergeCell ref="I67:M67"/>
    <mergeCell ref="B68:F68"/>
    <mergeCell ref="G68:H68"/>
    <mergeCell ref="I68:M68"/>
    <mergeCell ref="B70:F70"/>
    <mergeCell ref="G70:H70"/>
    <mergeCell ref="I70:M70"/>
    <mergeCell ref="B71:F71"/>
    <mergeCell ref="G71:H71"/>
    <mergeCell ref="I71:M71"/>
    <mergeCell ref="B72:F72"/>
    <mergeCell ref="G72:H72"/>
    <mergeCell ref="I72:M72"/>
    <mergeCell ref="B73:F73"/>
    <mergeCell ref="G73:H73"/>
    <mergeCell ref="I73:M73"/>
    <mergeCell ref="B74:F74"/>
    <mergeCell ref="G74:H74"/>
    <mergeCell ref="I74:M74"/>
    <mergeCell ref="B75:F75"/>
    <mergeCell ref="G75:H75"/>
    <mergeCell ref="I75:M75"/>
    <mergeCell ref="B76:F76"/>
    <mergeCell ref="G76:H76"/>
    <mergeCell ref="I76:M76"/>
    <mergeCell ref="B77:F77"/>
    <mergeCell ref="G77:H77"/>
    <mergeCell ref="I77:M77"/>
    <mergeCell ref="B78:F78"/>
    <mergeCell ref="G78:H78"/>
    <mergeCell ref="I78:M78"/>
    <mergeCell ref="B79:F79"/>
    <mergeCell ref="G79:H79"/>
    <mergeCell ref="I79:M79"/>
    <mergeCell ref="B80:F80"/>
    <mergeCell ref="G80:H80"/>
    <mergeCell ref="I80:M80"/>
    <mergeCell ref="B81:F81"/>
    <mergeCell ref="G81:H81"/>
    <mergeCell ref="I81:M81"/>
    <mergeCell ref="B83:F83"/>
    <mergeCell ref="G83:H83"/>
    <mergeCell ref="I83:M83"/>
    <mergeCell ref="B84:F84"/>
    <mergeCell ref="G84:H84"/>
    <mergeCell ref="I84:M84"/>
    <mergeCell ref="B85:F85"/>
    <mergeCell ref="G85:H85"/>
    <mergeCell ref="I85:M85"/>
  </mergeCells>
  <printOptions headings="false" gridLines="false" gridLinesSet="true" horizontalCentered="false" verticalCentered="false"/>
  <pageMargins left="0.75" right="0.75" top="1" bottom="1" header="0.511805555555555" footer="0.511805555555555"/>
  <pageSetup paperSize="9" scale="100" firstPageNumber="0" fitToWidth="1" fitToHeight="2" pageOrder="downThenOver" orientation="landscap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LibreOffice/5.3.6.1$Linux_X86_64 LibreOffice_project/30$Build-1</Application>
  <Company>GridPP</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2006-07-17T09:56:01Z</dcterms:created>
  <dc:creator>Jeremy Coles / Tier-2 Coordinators</dc:creator>
  <dc:description/>
  <cp:keywords>Quarterly report</cp:keywords>
  <dc:language>en-GB</dc:language>
  <cp:lastModifiedBy>Peter Gronbech</cp:lastModifiedBy>
  <dcterms:modified xsi:type="dcterms:W3CDTF">2020-02-05T17:15:06Z</dcterms:modified>
  <cp:revision>0</cp:revision>
  <dc:subject/>
  <dc:title>GridPP quareterly report</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GridPP</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