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etrics" sheetId="1" r:id="rId3"/>
    <sheet state="visible" name="Resources" sheetId="2" r:id="rId4"/>
    <sheet state="visible" name="VOs" sheetId="3" r:id="rId5"/>
    <sheet state="visible" name="Manpower" sheetId="4" r:id="rId6"/>
    <sheet state="visible" name="Narrative" sheetId="5" r:id="rId7"/>
  </sheets>
  <definedNames>
    <definedName name="__xlnm.Print_Area_5">Narrative!$B$1:$M$33</definedName>
    <definedName name="__xlnm.Print_Area_2">Resources!$A$1:$T$39</definedName>
    <definedName name="__xlnm.Print_Area_4">Manpower!$B$1:$I$28</definedName>
    <definedName name="__xlnm.Print_Area_3">VOs!$A$1:$AN$21</definedName>
    <definedName name="__xlnm.Print_Area_1">Metrics!$A$1:$Y$23</definedName>
  </definedNames>
  <calcPr/>
</workbook>
</file>

<file path=xl/sharedStrings.xml><?xml version="1.0" encoding="utf-8"?>
<sst xmlns="http://schemas.openxmlformats.org/spreadsheetml/2006/main" count="424" uniqueCount="296">
  <si>
    <t>GridPP Tier-2 Quarterly Report</t>
  </si>
  <si>
    <t>OK</t>
  </si>
  <si>
    <t>Tier-2</t>
  </si>
  <si>
    <t>Scotgrid</t>
  </si>
  <si>
    <t>ScotGrid</t>
  </si>
  <si>
    <t>Close to target</t>
  </si>
  <si>
    <t>Quarter</t>
  </si>
  <si>
    <t>Q119</t>
  </si>
  <si>
    <t>Not OK</t>
  </si>
  <si>
    <t>Reported by</t>
  </si>
  <si>
    <t>Gareth Roy</t>
  </si>
  <si>
    <t>Not yet able to be measured</t>
  </si>
  <si>
    <t>Suspended</t>
  </si>
  <si>
    <t>Vos Supported</t>
  </si>
  <si>
    <t>(ECDF-CS has been 0 for Q1 2019 due to networking failure in Q4 2018 and pending replacement hardware being required to address issue)</t>
  </si>
  <si>
    <t>Current Site Status Data</t>
  </si>
  <si>
    <t>Site</t>
  </si>
  <si>
    <t>Metric no.</t>
  </si>
  <si>
    <t>Service Nodes</t>
  </si>
  <si>
    <t>Worker Nodes</t>
  </si>
  <si>
    <t>Description</t>
  </si>
  <si>
    <t>Local Network Connectivity</t>
  </si>
  <si>
    <t>Site Connectivity</t>
  </si>
  <si>
    <t>SRM</t>
  </si>
  <si>
    <t>Target</t>
  </si>
  <si>
    <t>CPU hours (HEPSPEC06 )</t>
  </si>
  <si>
    <t>Wall clock hours (Normalised elapsed time * number Processors HS06 hours)</t>
  </si>
  <si>
    <t>DURHAM</t>
  </si>
  <si>
    <t>EMI3</t>
  </si>
  <si>
    <t>10Gb/s</t>
  </si>
  <si>
    <t>DPM</t>
  </si>
  <si>
    <t>Total</t>
  </si>
  <si>
    <t>Overall</t>
  </si>
  <si>
    <t>ECDF</t>
  </si>
  <si>
    <t>Comments</t>
  </si>
  <si>
    <t>Supported VOs</t>
  </si>
  <si>
    <t>Q-2</t>
  </si>
  <si>
    <t>Q-1</t>
  </si>
  <si>
    <t>alice</t>
  </si>
  <si>
    <t>Current</t>
  </si>
  <si>
    <t>atlas</t>
  </si>
  <si>
    <t>.x.1</t>
  </si>
  <si>
    <t>babar</t>
  </si>
  <si>
    <t>biomed</t>
  </si>
  <si>
    <t>calice</t>
  </si>
  <si>
    <t>camont</t>
  </si>
  <si>
    <t>cdf</t>
  </si>
  <si>
    <t>cedar</t>
  </si>
  <si>
    <t>cms</t>
  </si>
  <si>
    <t>dteam</t>
  </si>
  <si>
    <t>dzero</t>
  </si>
  <si>
    <t>epic</t>
  </si>
  <si>
    <t>enmr.eu</t>
  </si>
  <si>
    <t>euindia</t>
  </si>
  <si>
    <t>fusion</t>
  </si>
  <si>
    <t>geant4</t>
  </si>
  <si>
    <t>gridpp</t>
  </si>
  <si>
    <t>hone</t>
  </si>
  <si>
    <t>LZ</t>
  </si>
  <si>
    <t>lsst</t>
  </si>
  <si>
    <t>ilc</t>
  </si>
  <si>
    <t>lhcb</t>
  </si>
  <si>
    <t>mice</t>
  </si>
  <si>
    <t>magic</t>
  </si>
  <si>
    <t>minos</t>
  </si>
  <si>
    <t>na48</t>
  </si>
  <si>
    <t>ngs</t>
  </si>
  <si>
    <t>ops</t>
  </si>
  <si>
    <t>pheno</t>
  </si>
  <si>
    <t>planck</t>
  </si>
  <si>
    <t>ralpp</t>
  </si>
  <si>
    <t>sixt</t>
  </si>
  <si>
    <t>southgrid</t>
  </si>
  <si>
    <t>superb</t>
  </si>
  <si>
    <t>supernemo</t>
  </si>
  <si>
    <t>t2k</t>
  </si>
  <si>
    <t>totalep</t>
  </si>
  <si>
    <t>na62</t>
  </si>
  <si>
    <t>zeus</t>
  </si>
  <si>
    <t>% of promised (by that time) disk available to GridPP</t>
  </si>
  <si>
    <t>GLASGOW</t>
  </si>
  <si>
    <t>ECDF-CS [1,2]</t>
  </si>
  <si>
    <t>.x.2</t>
  </si>
  <si>
    <t>% of promised (by that time) CPU available</t>
  </si>
  <si>
    <t>.x.3</t>
  </si>
  <si>
    <t>Average NAGIOS (SLL page) availability performance over the last quarter</t>
  </si>
  <si>
    <t>95% averaged over sites in Tier-2</t>
  </si>
  <si>
    <t>Total CPU hrs</t>
  </si>
  <si>
    <t>.x.4</t>
  </si>
  <si>
    <t>Average NAGIOS (SLL page) reliability performance over the last quarter</t>
  </si>
  <si>
    <t>Current Resources Available</t>
  </si>
  <si>
    <t>ECDF availability was impacted by power outages at ACF facility.
Certain VOs impacted more than others when site came back.</t>
  </si>
  <si>
    <t>.x.7</t>
  </si>
  <si>
    <t>Approx. CPU utilisation (wall clock time)</t>
  </si>
  <si>
    <t>Total available to GridPP</t>
  </si>
  <si>
    <t>Promised (GridPP MoU 2018)</t>
  </si>
  <si>
    <t>CPU calculations</t>
  </si>
  <si>
    <t>.x.8</t>
  </si>
  <si>
    <t xml:space="preserve">Approx. CPU utilisation (CPU time) </t>
  </si>
  <si>
    <t>HEPSPEC06</t>
  </si>
  <si>
    <t>Storage (TB)</t>
  </si>
  <si>
    <t>CPU (HS06)</t>
  </si>
  <si>
    <t>% of MoU CPU</t>
  </si>
  <si>
    <t>% of MoU Disk</t>
  </si>
  <si>
    <t>% CPU of Tier-2</t>
  </si>
  <si>
    <t>CPU utilisation at Glasgow impacted by power outage and associated 5 day downtime.</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</si>
  <si>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</si>
  <si>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</si>
  <si>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</si>
  <si>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</si>
  <si>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</si>
  <si>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</si>
  <si>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</si>
  <si>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 xml:space="preserve"> atlas</t>
  </si>
  <si>
    <t xml:space="preserve"> biomed</t>
  </si>
  <si>
    <t xml:space="preserve"> camont</t>
  </si>
  <si>
    <t xml:space="preserve"> cdf</t>
  </si>
  <si>
    <t xml:space="preserve"> cms</t>
  </si>
  <si>
    <t>compchem</t>
  </si>
  <si>
    <t>dames.org.uk</t>
  </si>
  <si>
    <t xml:space="preserve"> dteam</t>
  </si>
  <si>
    <t>enroller.org.uk</t>
  </si>
  <si>
    <t xml:space="preserve"> gridpp</t>
  </si>
  <si>
    <t xml:space="preserve"> hone</t>
  </si>
  <si>
    <t xml:space="preserve"> ilc</t>
  </si>
  <si>
    <t>ildg</t>
  </si>
  <si>
    <t xml:space="preserve"> lhcb</t>
  </si>
  <si>
    <t xml:space="preserve"> mice</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</si>
  <si>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</si>
  <si>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</si>
  <si>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</si>
  <si>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</si>
  <si>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</si>
  <si>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</si>
  <si>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</si>
  <si>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</si>
  <si>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</si>
  <si>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</si>
  <si>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 xml:space="preserve"> vo.optics.ac.uk</t>
  </si>
  <si>
    <t xml:space="preserve"> vo.panda.gsi.de</t>
  </si>
  <si>
    <t xml:space="preserve"> vo.scotgrid.ac.uk</t>
  </si>
  <si>
    <t xml:space="preserve"> vo.ssp.ac.uk</t>
  </si>
  <si>
    <t xml:space="preserve"> zeus</t>
  </si>
  <si>
    <t xml:space="preserve"> any VO</t>
  </si>
  <si>
    <t>.x.3/.4</t>
  </si>
  <si>
    <t>total</t>
  </si>
  <si>
    <t>fraction used</t>
  </si>
  <si>
    <t>Site percentage non LHC</t>
  </si>
  <si>
    <t>http://pprc.qmul.ac.uk/~lloyd/gridpp/argo.html</t>
  </si>
  <si>
    <t>Totals</t>
  </si>
  <si>
    <t xml:space="preserve">Please check the figures in the Yellow </t>
  </si>
  <si>
    <t>MoU figures taken from 2017 spreadsheet</t>
  </si>
  <si>
    <t>Q1</t>
  </si>
  <si>
    <t>2160/2184 (if leap year)</t>
  </si>
  <si>
    <t>Q2</t>
  </si>
  <si>
    <t>Rebus</t>
  </si>
  <si>
    <t>Read the SI2K from gstat</t>
  </si>
  <si>
    <t>Q3</t>
  </si>
  <si>
    <t>cpu cores</t>
  </si>
  <si>
    <t>HS06</t>
  </si>
  <si>
    <t>TB</t>
  </si>
  <si>
    <t>SI2K</t>
  </si>
  <si>
    <t>Q4</t>
  </si>
  <si>
    <t>Colour coding is green for within 10% and orange within 20%</t>
  </si>
  <si>
    <t>Gstat currently shows KSI2k so this is converted to HS06 above</t>
  </si>
  <si>
    <t>[1] New Cloud scheduler service run on ECDF openstack (~400 cores). In future this will be integrated into a single ECDF resource.</t>
  </si>
  <si>
    <t>[2] Values are not available in EGI accounting at present. CPU and walltime data are available at https://wiki.heprc.uvic.ca/twiki/bin/view/HEPrc/CondorHeprcAccounting and https://wiki.heprc.uvic.ca/twiki/bin/view/HEPrc/CernAccounting</t>
  </si>
  <si>
    <t>Effort (FTE)</t>
  </si>
  <si>
    <t>GridPP Funded</t>
  </si>
  <si>
    <t>Unfunded</t>
  </si>
  <si>
    <t>Name</t>
  </si>
  <si>
    <t>Month 1</t>
  </si>
  <si>
    <t>Month 2</t>
  </si>
  <si>
    <t>Month 3</t>
  </si>
  <si>
    <t>Durham</t>
  </si>
  <si>
    <t>Adam Boutcher</t>
  </si>
  <si>
    <t>Paul Clark</t>
  </si>
  <si>
    <t>Edinburgh</t>
  </si>
  <si>
    <t>R. Currie</t>
  </si>
  <si>
    <t>T. Li</t>
  </si>
  <si>
    <t>J. Perry (EPCC)</t>
  </si>
  <si>
    <t>ECDF Systems Team</t>
  </si>
  <si>
    <t>Glasgow</t>
  </si>
  <si>
    <t>E. SImili</t>
  </si>
  <si>
    <t>S Skipsey</t>
  </si>
  <si>
    <t>G Roy</t>
  </si>
  <si>
    <t>G. Stewart</t>
  </si>
  <si>
    <t>Glasgow/NA62</t>
  </si>
  <si>
    <t>D. Protopopescu</t>
  </si>
  <si>
    <t>EGI Funded Posts (FTE)</t>
  </si>
  <si>
    <t>EGI Funded</t>
  </si>
  <si>
    <t>GridPP Quarterly Report</t>
  </si>
  <si>
    <t>Area</t>
  </si>
  <si>
    <t>Progress over last Quarter</t>
  </si>
  <si>
    <t>Site/area</t>
  </si>
  <si>
    <t>Successes</t>
  </si>
  <si>
    <t>Problems/Issues</t>
  </si>
  <si>
    <t>Developing and updating our CentOS7 Puppet Deplyment for our CentOS7 Tests.
We have rolled out a test Shared Fail2Ban System with highly successful results within the DURHAM site.
We have added more nodes and a new dpm disk server.</t>
  </si>
  <si>
    <t>We tested our Firewall with Static NAT (After a transparent firewall test). This ws a successful test but a poor outcome, with performance being lower than the expected 10Gb/s. As such we have dropped this firewall idea.
We've had a few issues with DPM, mainly due to the way it is packaged, adding a dome adaptor into the configuration even though we do not use dome. This is causing DPM to fail to operate correctly once it updates.</t>
  </si>
  <si>
    <t>We dual stacked main DPM storage.
DPM storage monitoring was enabled.
We built an XCache monitoring system based on ELK stack.
Retired SL6 queue at site in favor of expanding our cloud scheduler footprint.
We finished interviewing the new postdoc.</t>
  </si>
  <si>
    <t>ARC ce has been unstable due to the machine is not fully controllable by us due to unknown reasons.
Infrastructure which is running on HV we don't have direct control over exposes us to problems and amplifies issues.</t>
  </si>
  <si>
    <t>New Proxmos hypervisor set up and configured to allow build out of new Cluster components.
New provisioning systems setup along with DNS, DHCP, NAT and other nework infrastructure.
CEPH Hardware commissioned and ready for development work.
Initial pool of WN hardware added to test system to allow deployment of CentOS7 WN.</t>
  </si>
  <si>
    <t>Still issues with bandwidth related to IPv6
Power outage and associated problems led to 5 days lost activity, impacting used CPU time.</t>
  </si>
  <si>
    <t xml:space="preserve"> </t>
  </si>
  <si>
    <t>Note:To get multiple lines per box use Alt-Return</t>
  </si>
  <si>
    <t>General Risks</t>
  </si>
  <si>
    <t>Risk</t>
  </si>
  <si>
    <t>Mitigating Action</t>
  </si>
  <si>
    <t>Staff loss. Loss of expertise.</t>
  </si>
  <si>
    <t xml:space="preserve">Documentation for each site, including install and maintenance methods. </t>
  </si>
  <si>
    <t>Institute or area specific risks</t>
  </si>
  <si>
    <t>ECDF: Operational continuity concerns with upcoming machine room server move. 
Senior admin with most experience has left.</t>
  </si>
  <si>
    <t>Regular meetings with University Research Services to formulate smooth machine room change. 
Adding additional documentation as experience/expertise has been regenerated.</t>
  </si>
  <si>
    <t>Glasgow: Air Condition/power issues leading to damaged equipment</t>
  </si>
  <si>
    <t>New Data Centre commences construction, completeion scheduled July 2019</t>
  </si>
  <si>
    <t>Durham: Only a single system admin with Grid knowledge.</t>
  </si>
  <si>
    <t>Training up other admin.</t>
  </si>
  <si>
    <t>Objectives and Deliverables for Last Quarter</t>
  </si>
  <si>
    <t>Objective/Deliverable</t>
  </si>
  <si>
    <t>Due Date</t>
  </si>
  <si>
    <t>Metric/Output</t>
  </si>
  <si>
    <t>Glasgow: Deploy Prometheus as a production monitoring system, decommision Graphite.</t>
  </si>
  <si>
    <t>Ongoing, new hypervisor built. Delayed due to Hardware procurement</t>
  </si>
  <si>
    <t>Glasgow: Complete PerfSonar Migration to CentOS7</t>
  </si>
  <si>
    <t>Completed</t>
  </si>
  <si>
    <t>Durham: Testing Site Firewall Idea - Static NAT</t>
  </si>
  <si>
    <t>Tested, no improvement on throughput. We highly suggest not using Ubiquti Edge Router Infinity for Firewalling. There is no ASIC for packet inspection and as such anything other than simple routing is software.</t>
  </si>
  <si>
    <t>Durham: Reverse DNS for IPv6 *Optimistic Date*</t>
  </si>
  <si>
    <t>*ha* No changes yet.</t>
  </si>
  <si>
    <t>Durham: Research, Develop and eventually deploy a shared Fail2Ban System</t>
  </si>
  <si>
    <t>System is developed, working towards a more robust documentation, packaging and sharing method.</t>
  </si>
  <si>
    <t>Durham: Test CentOS7 Worker Nodes</t>
  </si>
  <si>
    <t>Tested and working towards implementing/rolling out CentOS 7 over all systems.</t>
  </si>
  <si>
    <t>Durham: New Disk Server Online</t>
  </si>
  <si>
    <t>Disk07 is online.</t>
  </si>
  <si>
    <t>Durham: Refirbished Disk Server Online</t>
  </si>
  <si>
    <t>No progress</t>
  </si>
  <si>
    <t>ECDF: IPV6 main storage</t>
  </si>
  <si>
    <t>main storage is now dual stacked</t>
  </si>
  <si>
    <t>ECDF: Bring up new production CE</t>
  </si>
  <si>
    <t>Still in progress</t>
  </si>
  <si>
    <t>ECDF: Interview for new Admin</t>
  </si>
  <si>
    <t>Interviewing was done. The candidate is waiting for the visa process.</t>
  </si>
  <si>
    <t>ECDF: Data caching study</t>
  </si>
  <si>
    <t>Some results are gathered and reported at GridPP42. Helping Birmingham based on that</t>
  </si>
  <si>
    <t>Objectives and Deliverables for Next Quarter</t>
  </si>
  <si>
    <t>Glasgow: Plan for Data Centre Migration</t>
  </si>
  <si>
    <t xml:space="preserve">Detailed plan with milestones </t>
  </si>
  <si>
    <t>Glasgow: Test instance of HTCondor-CE</t>
  </si>
  <si>
    <t>Sucessfully running jobs (Atlas)</t>
  </si>
  <si>
    <t>Glasgow: Test instance of CEPH storage</t>
  </si>
  <si>
    <t>Succssfully transfered test data</t>
  </si>
  <si>
    <t>Durham: Deploy CentOS7 Worker Nodes, CEs, UIs</t>
  </si>
  <si>
    <t>We will have all of our worker nodes running CentOS 7, as well as our local VO UIs and our ARC CEs.</t>
  </si>
  <si>
    <t>Bring Disk02 online.</t>
  </si>
  <si>
    <t>Durham: Improve Test Development and better document a shared Fail2Ban System</t>
  </si>
  <si>
    <t>We will have a shard Fail2Ban platform ready to distribute to ScotGRID sites.</t>
  </si>
  <si>
    <t>Lets see if we can get anywhere with this. *sigh*</t>
  </si>
  <si>
    <t>ECDF: Bring up the new CE</t>
  </si>
  <si>
    <t>Bring up a new ARC-CE instance as a replacement for ce8. Retire ce8. Evaluate HTCondor as a replacement technology.</t>
  </si>
  <si>
    <t>ECDF: XCache monitoring service</t>
  </si>
  <si>
    <t>Try to integrate Birmingham's XCache instance into the service and study performance</t>
  </si>
  <si>
    <t>ECDF: Hire new postdoc</t>
  </si>
  <si>
    <t>Get prepared for the new postdoc starting</t>
  </si>
  <si>
    <t>EVAL Notes</t>
  </si>
  <si>
    <t>Publications</t>
  </si>
  <si>
    <t xml:space="preserve"> Date</t>
  </si>
  <si>
    <t>Notes</t>
  </si>
  <si>
    <t>Collaborations</t>
  </si>
  <si>
    <t>LSST</t>
  </si>
  <si>
    <t>Ongoing</t>
  </si>
  <si>
    <t>Teng Li 50% LUSC DAC Team.
Rob assisting James with LSST job submission via Ganga/DIRAC</t>
  </si>
  <si>
    <t>HyperK</t>
  </si>
  <si>
    <t>ECDF aiding in moving workloads to the Grid.</t>
  </si>
  <si>
    <t>DUNE</t>
  </si>
  <si>
    <t xml:space="preserve">Agreed to host the DUNE UK computing workshop in Edinburgh (October 8th and 9th)
Provided effort into DUNE Rucio Prototype Evaluation
 </t>
  </si>
  <si>
    <t>Further Funding (eg external grants)</t>
  </si>
  <si>
    <t>Destination of ex staff and recruitment issues</t>
  </si>
  <si>
    <t>Dissemination events</t>
  </si>
  <si>
    <t>Intellectual Property</t>
  </si>
  <si>
    <t>Spin out companies</t>
  </si>
  <si>
    <t>N/A</t>
  </si>
  <si>
    <t>Roles held on committees and boards</t>
  </si>
  <si>
    <t>UK Members of DPM Collaboration</t>
  </si>
  <si>
    <t>Present</t>
  </si>
  <si>
    <t xml:space="preserve">UK Data Storage (S. Skipsey) </t>
  </si>
  <si>
    <t>HTTP Deployment Working Group</t>
  </si>
  <si>
    <t xml:space="preserve"> S. Skipsey </t>
  </si>
  <si>
    <t>Member of Tier-2 Evolution Working Group</t>
  </si>
  <si>
    <t>S.Skipsey</t>
  </si>
  <si>
    <t>WLCG Sytem Performance and Cost Modelling WG</t>
  </si>
  <si>
    <t>Member of WLCG DOMA-Access WG</t>
  </si>
  <si>
    <t>Teng Li</t>
  </si>
  <si>
    <t>Member of LHCb RTA</t>
  </si>
  <si>
    <t>Robert Currie</t>
  </si>
  <si>
    <t>Other outputs and Knowledge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</si>
</sst>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00"/>
    <numFmt numFmtId="165" formatCode="_-* #,##0_-;\-* #,##0_-;_-* &quot;-&quot;??_-;_-@"/>
    <numFmt numFmtId="166" formatCode="0.0"/>
    <numFmt numFmtId="167" formatCode="D/M/YYYY"/>
    <numFmt numFmtId="168" formatCode="d/m/yyyy"/>
  </numFmts>
  <fonts count="14">
    <font>
      <sz val="10.0"/>
      <color rgb="FF000000"/>
      <name val="Arial"/>
    </font>
    <font>
      <sz val="10.0"/>
      <name val="Arial"/>
    </font>
    <font>
      <b/>
      <sz val="10.0"/>
      <name val="Arial"/>
    </font>
    <font/>
    <font>
      <sz val="10.0"/>
      <color rgb="FF0000D4"/>
      <name val="Arial"/>
    </font>
    <font>
      <sz val="10.0"/>
      <color rgb="FFDD0806"/>
      <name val="Arial"/>
    </font>
    <font>
      <sz val="10.0"/>
      <color rgb="FF000090"/>
      <name val="Arial"/>
    </font>
    <font>
      <b/>
      <sz val="10.0"/>
      <color rgb="FF0000D4"/>
      <name val="Arial"/>
    </font>
    <font>
      <b/>
      <sz val="10.0"/>
      <color rgb="FF000000"/>
      <name val="Arial"/>
    </font>
    <font>
      <u/>
      <sz val="10.0"/>
      <color rgb="FF0000D4"/>
      <name val="Arial"/>
    </font>
    <font>
      <u/>
      <sz val="10.0"/>
      <color rgb="FF0000D4"/>
      <name val="Arial"/>
    </font>
    <font>
      <sz val="20.0"/>
      <color rgb="FFDD0806"/>
      <name val="Arial"/>
    </font>
    <font>
      <name val="Arial"/>
    </font>
    <font>
      <b/>
      <name val="Arial"/>
    </font>
  </fonts>
  <fills count="14">
    <fill>
      <patternFill patternType="none"/>
    </fill>
    <fill>
      <patternFill patternType="lightGray"/>
    </fill>
    <fill>
      <patternFill patternType="solid">
        <fgColor rgb="FF99CCFF"/>
        <bgColor rgb="FF99CCFF"/>
      </patternFill>
    </fill>
    <fill>
      <patternFill patternType="solid">
        <fgColor rgb="FF1FB714"/>
        <bgColor rgb="FF1FB714"/>
      </patternFill>
    </fill>
    <fill>
      <patternFill patternType="solid">
        <fgColor rgb="FFCCFFFF"/>
        <bgColor rgb="FFCCFFFF"/>
      </patternFill>
    </fill>
    <fill>
      <patternFill patternType="solid">
        <fgColor rgb="FFFF9900"/>
        <bgColor rgb="FFFF9900"/>
      </patternFill>
    </fill>
    <fill>
      <patternFill patternType="solid">
        <fgColor rgb="FFDD0806"/>
        <bgColor rgb="FFDD0806"/>
      </patternFill>
    </fill>
    <fill>
      <patternFill patternType="solid">
        <fgColor rgb="FFCC99FF"/>
        <bgColor rgb="FFCC99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F79646"/>
        <bgColor rgb="FFF79646"/>
      </patternFill>
    </fill>
    <fill>
      <patternFill patternType="solid">
        <fgColor rgb="FF00B050"/>
        <bgColor rgb="FF00B050"/>
      </patternFill>
    </fill>
    <fill>
      <patternFill patternType="solid">
        <fgColor rgb="FFFFFFFF"/>
        <bgColor rgb="FFFFFFFF"/>
      </patternFill>
    </fill>
  </fills>
  <borders count="113">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top style="medium">
        <color rgb="FF000000"/>
      </top>
      <bottom style="thin">
        <color rgb="FF000000"/>
      </bottom>
    </border>
    <border>
      <left style="medium">
        <color rgb="FF000000"/>
      </left>
      <right/>
      <top/>
      <bottom/>
    </border>
    <border>
      <top style="medium">
        <color rgb="FF000000"/>
      </top>
      <bottom style="thin">
        <color rgb="FF000000"/>
      </bottom>
    </border>
    <border>
      <right style="medium">
        <color rgb="FF000000"/>
      </right>
    </border>
    <border>
      <right style="medium">
        <color rgb="FF000000"/>
      </right>
      <top style="medium">
        <color rgb="FF000000"/>
      </top>
      <bottom style="thin">
        <color rgb="FF000000"/>
      </bottom>
    </border>
    <border>
      <left style="thin">
        <color rgb="FF000000"/>
      </left>
    </border>
    <border>
      <left style="thin">
        <color rgb="FF000000"/>
      </left>
      <top style="thin">
        <color rgb="FF000000"/>
      </top>
      <bottom style="thin">
        <color rgb="FF000000"/>
      </bottom>
    </border>
    <border>
      <left style="medium">
        <color rgb="FF000000"/>
      </left>
      <right style="thin">
        <color rgb="FF000000"/>
      </right>
      <top style="thin">
        <color rgb="FF000000"/>
      </top>
      <bottom style="medium">
        <color rgb="FF000000"/>
      </bottom>
    </border>
    <border>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top style="thin">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border>
    <border>
      <left/>
      <right style="thin">
        <color rgb="FF000000"/>
      </right>
      <top style="medium">
        <color rgb="FF000000"/>
      </top>
      <bottom/>
    </border>
    <border>
      <left style="medium">
        <color rgb="FF000000"/>
      </left>
      <right style="medium">
        <color rgb="FF000000"/>
      </right>
      <top style="medium">
        <color rgb="FF000000"/>
      </top>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medium">
        <color rgb="FF000000"/>
      </left>
      <top style="medium">
        <color rgb="FF000000"/>
      </top>
      <bottom style="medium">
        <color rgb="FF000000"/>
      </bottom>
    </border>
    <border>
      <left style="thin">
        <color rgb="FF000000"/>
      </left>
      <right style="thin">
        <color rgb="FF000000"/>
      </right>
      <top style="thin">
        <color rgb="FF000000"/>
      </top>
      <bottom style="thin">
        <color rgb="FF000000"/>
      </bottom>
    </border>
    <border>
      <top style="medium">
        <color rgb="FF000000"/>
      </top>
      <bottom style="medium">
        <color rgb="FF000000"/>
      </bottom>
    </border>
    <border>
      <left style="thin">
        <color rgb="FF000000"/>
      </left>
      <right style="thin">
        <color rgb="FF000000"/>
      </right>
      <top/>
      <bottom style="thin">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bottom/>
    </border>
    <border>
      <left/>
      <right style="medium">
        <color rgb="FF000000"/>
      </right>
      <top style="medium">
        <color rgb="FF000000"/>
      </top>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top style="medium">
        <color rgb="FF000000"/>
      </top>
      <bottom style="medium">
        <color rgb="FF000000"/>
      </bottom>
    </border>
    <border>
      <right/>
      <top style="medium">
        <color rgb="FF000000"/>
      </top>
      <bottom style="medium">
        <color rgb="FF000000"/>
      </bottom>
    </border>
    <border>
      <right style="thin">
        <color rgb="FF000000"/>
      </right>
      <top style="thin">
        <color rgb="FF000000"/>
      </top>
      <bottom style="thin">
        <color rgb="FF000000"/>
      </bottom>
    </border>
    <border>
      <left/>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top style="medium">
        <color rgb="FF000000"/>
      </top>
      <bottom style="thin">
        <color rgb="FF000000"/>
      </bottom>
    </border>
    <border>
      <left/>
      <right style="medium">
        <color rgb="FF000000"/>
      </right>
      <top style="medium">
        <color rgb="FF000000"/>
      </top>
      <bottom style="medium">
        <color rgb="FF000000"/>
      </bottom>
    </border>
    <border>
      <left style="medium">
        <color rgb="FF000000"/>
      </left>
      <top style="medium">
        <color rgb="FF000000"/>
      </top>
      <bottom style="thin">
        <color rgb="FF000000"/>
      </bottom>
    </border>
    <border>
      <left/>
      <right/>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medium">
        <color rgb="FF000000"/>
      </bottom>
    </border>
    <border>
      <left/>
      <right/>
      <top/>
      <bottom/>
    </border>
    <border>
      <right/>
      <bottom style="thin">
        <color rgb="FF000000"/>
      </bottom>
    </border>
    <border>
      <right style="medium">
        <color rgb="FF000000"/>
      </right>
      <bottom style="thin">
        <color rgb="FF000000"/>
      </bottom>
    </border>
    <border>
      <right style="thin">
        <color rgb="FF000000"/>
      </right>
      <bottom style="thin">
        <color rgb="FF000000"/>
      </bottom>
    </border>
    <border>
      <right style="thin">
        <color rgb="FF000000"/>
      </right>
      <bottom style="medium">
        <color rgb="FF000000"/>
      </bottom>
    </border>
    <border>
      <right/>
      <bottom style="medium">
        <color rgb="FF000000"/>
      </bottom>
    </border>
    <border>
      <right style="thin">
        <color rgb="FF000000"/>
      </right>
      <bottom/>
    </border>
    <border>
      <right style="medium">
        <color rgb="FF000000"/>
      </right>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style="medium">
        <color rgb="FF000000"/>
      </left>
      <right/>
      <top style="medium">
        <color rgb="FF000000"/>
      </top>
      <bottom style="thick">
        <color rgb="FF000000"/>
      </bottom>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left/>
      <top style="medium">
        <color rgb="FF000000"/>
      </top>
      <bottom style="thick">
        <color rgb="FF000000"/>
      </bottom>
    </border>
    <border>
      <right style="thin">
        <color rgb="FF000000"/>
      </right>
      <top style="thin">
        <color rgb="FF000000"/>
      </top>
      <bottom style="medium">
        <color rgb="FF000000"/>
      </bottom>
    </border>
    <border>
      <left style="thick">
        <color rgb="FF000000"/>
      </left>
      <right style="thin">
        <color rgb="FF000000"/>
      </right>
      <bottom style="thin">
        <color rgb="FF000000"/>
      </bottom>
    </border>
    <border>
      <bottom style="thin">
        <color rgb="FF000000"/>
      </bottom>
    </border>
    <border>
      <left style="thin">
        <color rgb="FF000000"/>
      </left>
      <bottom style="thin">
        <color rgb="FF000000"/>
      </bottom>
    </border>
    <border>
      <right style="thick">
        <color rgb="FF000000"/>
      </right>
      <bottom style="thin">
        <color rgb="FF000000"/>
      </bottom>
    </border>
    <border>
      <left style="thick">
        <color rgb="FF000000"/>
      </left>
      <right style="thin">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medium">
        <color rgb="FF000000"/>
      </left>
      <top style="medium">
        <color rgb="FF000000"/>
      </top>
    </border>
    <border>
      <right/>
      <top style="medium">
        <color rgb="FF000000"/>
      </top>
    </border>
    <border>
      <right style="thin">
        <color rgb="FF000000"/>
      </right>
      <top style="medium">
        <color rgb="FF000000"/>
      </top>
    </border>
    <border>
      <right/>
      <top style="medium">
        <color rgb="FF000000"/>
      </top>
      <bottom/>
    </border>
    <border>
      <left style="thin">
        <color rgb="FF000000"/>
      </left>
      <top style="medium">
        <color rgb="FF000000"/>
      </top>
      <bottom/>
    </border>
    <border>
      <right style="thin">
        <color rgb="FF000000"/>
      </right>
      <top style="medium">
        <color rgb="FF000000"/>
      </top>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thin">
        <color rgb="FF000000"/>
      </left>
      <bottom style="medium">
        <color rgb="FF000000"/>
      </bottom>
    </border>
    <border>
      <right style="thin">
        <color rgb="FF000000"/>
      </right>
    </border>
  </borders>
  <cellStyleXfs count="1">
    <xf borderId="0" fillId="0" fontId="0" numFmtId="0" applyAlignment="1" applyFont="1"/>
  </cellStyleXfs>
  <cellXfs count="297">
    <xf borderId="0" fillId="0" fontId="0" numFmtId="0" xfId="0" applyAlignment="1" applyFont="1">
      <alignment readingOrder="0" shrinkToFit="0" vertical="bottom" wrapText="0"/>
    </xf>
    <xf borderId="0" fillId="0" fontId="1" numFmtId="0" xfId="0" applyAlignment="1" applyFont="1">
      <alignment shrinkToFit="0" wrapText="0"/>
    </xf>
    <xf borderId="0" fillId="0" fontId="1" numFmtId="0" xfId="0" applyAlignment="1" applyFont="1">
      <alignment horizontal="left" shrinkToFit="0" wrapText="0"/>
    </xf>
    <xf borderId="1" fillId="2" fontId="2" numFmtId="0" xfId="0" applyAlignment="1" applyBorder="1" applyFill="1" applyFont="1">
      <alignment shrinkToFit="0" wrapText="0"/>
    </xf>
    <xf borderId="2" fillId="2" fontId="1" numFmtId="0" xfId="0" applyAlignment="1" applyBorder="1" applyFont="1">
      <alignment shrinkToFit="0" wrapText="0"/>
    </xf>
    <xf borderId="1" fillId="3" fontId="1" numFmtId="0" xfId="0" applyAlignment="1" applyBorder="1" applyFill="1" applyFont="1">
      <alignment shrinkToFit="0" wrapText="0"/>
    </xf>
    <xf borderId="3" fillId="0" fontId="1" numFmtId="0" xfId="0" applyAlignment="1" applyBorder="1" applyFont="1">
      <alignment shrinkToFit="0" wrapText="0"/>
    </xf>
    <xf borderId="4" fillId="0" fontId="3" numFmtId="0" xfId="0" applyBorder="1" applyFont="1"/>
    <xf borderId="5" fillId="0" fontId="3" numFmtId="0" xfId="0" applyBorder="1" applyFont="1"/>
    <xf borderId="6" fillId="2" fontId="2" numFmtId="0" xfId="0" applyAlignment="1" applyBorder="1" applyFont="1">
      <alignment shrinkToFit="0" wrapText="0"/>
    </xf>
    <xf borderId="7" fillId="0" fontId="3" numFmtId="0" xfId="0" applyBorder="1" applyFont="1"/>
    <xf borderId="8" fillId="0" fontId="3" numFmtId="0" xfId="0" applyBorder="1" applyFont="1"/>
    <xf borderId="9" fillId="4" fontId="2" numFmtId="0" xfId="0" applyAlignment="1" applyBorder="1" applyFill="1" applyFont="1">
      <alignment shrinkToFit="0" wrapText="0"/>
    </xf>
    <xf borderId="1" fillId="4" fontId="2" numFmtId="0" xfId="0" applyAlignment="1" applyBorder="1" applyFont="1">
      <alignment shrinkToFit="0" wrapText="0"/>
    </xf>
    <xf borderId="10" fillId="0" fontId="4" numFmtId="0" xfId="0" applyAlignment="1" applyBorder="1" applyFont="1">
      <alignment shrinkToFit="0" wrapText="0"/>
    </xf>
    <xf borderId="11" fillId="0" fontId="1" numFmtId="0" xfId="0" applyAlignment="1" applyBorder="1" applyFont="1">
      <alignment shrinkToFit="0" wrapText="0"/>
    </xf>
    <xf borderId="12" fillId="5" fontId="1" numFmtId="0" xfId="0" applyAlignment="1" applyBorder="1" applyFill="1" applyFont="1">
      <alignment shrinkToFit="0" wrapText="0"/>
    </xf>
    <xf borderId="13" fillId="0" fontId="3" numFmtId="0" xfId="0" applyBorder="1" applyFont="1"/>
    <xf borderId="14" fillId="0" fontId="3" numFmtId="0" xfId="0" applyBorder="1" applyFont="1"/>
    <xf borderId="15" fillId="0" fontId="3" numFmtId="0" xfId="0" applyBorder="1" applyFont="1"/>
    <xf borderId="10" fillId="0" fontId="4" numFmtId="0" xfId="0" applyAlignment="1" applyBorder="1" applyFont="1">
      <alignment readingOrder="0" shrinkToFit="0" wrapText="0"/>
    </xf>
    <xf borderId="9" fillId="6" fontId="1" numFmtId="0" xfId="0" applyAlignment="1" applyBorder="1" applyFill="1" applyFont="1">
      <alignment shrinkToFit="0" wrapText="0"/>
    </xf>
    <xf borderId="16" fillId="0" fontId="1" numFmtId="0" xfId="0" applyAlignment="1" applyBorder="1" applyFont="1">
      <alignment shrinkToFit="0" wrapText="0"/>
    </xf>
    <xf borderId="17" fillId="0" fontId="1" numFmtId="0" xfId="0" applyAlignment="1" applyBorder="1" applyFont="1">
      <alignment horizontal="left" shrinkToFit="0" wrapText="0"/>
    </xf>
    <xf borderId="18" fillId="4" fontId="2" numFmtId="0" xfId="0" applyAlignment="1" applyBorder="1" applyFont="1">
      <alignment shrinkToFit="0" wrapText="0"/>
    </xf>
    <xf borderId="19" fillId="0" fontId="3" numFmtId="0" xfId="0" applyBorder="1" applyFont="1"/>
    <xf borderId="20" fillId="0" fontId="4" numFmtId="0" xfId="0" applyAlignment="1" applyBorder="1" applyFont="1">
      <alignment shrinkToFit="0" wrapText="0"/>
    </xf>
    <xf borderId="17" fillId="0" fontId="1" numFmtId="0" xfId="0" applyAlignment="1" applyBorder="1" applyFont="1">
      <alignment shrinkToFit="0" wrapText="0"/>
    </xf>
    <xf borderId="21" fillId="0" fontId="3" numFmtId="0" xfId="0" applyBorder="1" applyFont="1"/>
    <xf borderId="9" fillId="7" fontId="1" numFmtId="0" xfId="0" applyAlignment="1" applyBorder="1" applyFill="1" applyFont="1">
      <alignment shrinkToFit="0" wrapText="0"/>
    </xf>
    <xf borderId="0" fillId="0" fontId="5" numFmtId="0" xfId="0" applyAlignment="1" applyFont="1">
      <alignment shrinkToFit="0" wrapText="0"/>
    </xf>
    <xf borderId="22" fillId="0" fontId="1" numFmtId="0" xfId="0" applyAlignment="1" applyBorder="1" applyFont="1">
      <alignment shrinkToFit="0" wrapText="0"/>
    </xf>
    <xf borderId="23" fillId="0" fontId="3" numFmtId="0" xfId="0" applyBorder="1" applyFont="1"/>
    <xf borderId="24" fillId="0" fontId="3" numFmtId="0" xfId="0" applyBorder="1" applyFont="1"/>
    <xf borderId="25" fillId="8" fontId="1" numFmtId="0" xfId="0" applyAlignment="1" applyBorder="1" applyFill="1" applyFont="1">
      <alignment shrinkToFit="0" wrapText="0"/>
    </xf>
    <xf borderId="0" fillId="0" fontId="6" numFmtId="0" xfId="0" applyAlignment="1" applyFont="1">
      <alignment shrinkToFit="0" wrapText="0"/>
    </xf>
    <xf borderId="0" fillId="0" fontId="2" numFmtId="0" xfId="0" applyAlignment="1" applyFont="1">
      <alignment shrinkToFit="0" wrapText="0"/>
    </xf>
    <xf borderId="26" fillId="0" fontId="1" numFmtId="0" xfId="0" applyAlignment="1" applyBorder="1" applyFont="1">
      <alignment shrinkToFit="0" wrapText="0"/>
    </xf>
    <xf borderId="26" fillId="0" fontId="3" numFmtId="0" xfId="0" applyBorder="1" applyFont="1"/>
    <xf borderId="27" fillId="0" fontId="3" numFmtId="0" xfId="0" applyBorder="1" applyFont="1"/>
    <xf borderId="0" fillId="0" fontId="1" numFmtId="0" xfId="0" applyAlignment="1" applyFont="1">
      <alignment readingOrder="0" shrinkToFit="0" wrapText="0"/>
    </xf>
    <xf borderId="28" fillId="4" fontId="2" numFmtId="0" xfId="0" applyAlignment="1" applyBorder="1" applyFont="1">
      <alignment shrinkToFit="0" wrapText="1"/>
    </xf>
    <xf borderId="29" fillId="4" fontId="2" numFmtId="0" xfId="0" applyAlignment="1" applyBorder="1" applyFont="1">
      <alignment horizontal="center" shrinkToFit="0" wrapText="1"/>
    </xf>
    <xf borderId="30" fillId="2" fontId="2" numFmtId="0" xfId="0" applyAlignment="1" applyBorder="1" applyFont="1">
      <alignment shrinkToFit="0" wrapText="0"/>
    </xf>
    <xf borderId="31" fillId="4" fontId="2" numFmtId="0" xfId="0" applyAlignment="1" applyBorder="1" applyFont="1">
      <alignment horizontal="center" shrinkToFit="0" wrapText="1"/>
    </xf>
    <xf borderId="30" fillId="2" fontId="2" numFmtId="0" xfId="0" applyAlignment="1" applyBorder="1" applyFont="1">
      <alignment shrinkToFit="0" wrapText="1"/>
    </xf>
    <xf borderId="32" fillId="4" fontId="2" numFmtId="0" xfId="0" applyAlignment="1" applyBorder="1" applyFont="1">
      <alignment horizontal="center" shrinkToFit="0" wrapText="1"/>
    </xf>
    <xf borderId="30" fillId="2" fontId="2" numFmtId="0" xfId="0" applyAlignment="1" applyBorder="1" applyFont="1">
      <alignment horizontal="left" shrinkToFit="0" wrapText="0"/>
    </xf>
    <xf borderId="33" fillId="9" fontId="2" numFmtId="0" xfId="0" applyAlignment="1" applyBorder="1" applyFill="1" applyFont="1">
      <alignment horizontal="center" shrinkToFit="0" wrapText="0"/>
    </xf>
    <xf borderId="34" fillId="0" fontId="3" numFmtId="0" xfId="0" applyBorder="1" applyFont="1"/>
    <xf borderId="35" fillId="0" fontId="3" numFmtId="0" xfId="0" applyBorder="1" applyFont="1"/>
    <xf borderId="0" fillId="0" fontId="1" numFmtId="17" xfId="0" applyAlignment="1" applyFont="1" applyNumberFormat="1">
      <alignment shrinkToFit="0" wrapText="0"/>
    </xf>
    <xf borderId="36" fillId="2" fontId="2" numFmtId="0" xfId="0" applyAlignment="1" applyBorder="1" applyFont="1">
      <alignment horizontal="center" shrinkToFit="0" wrapText="0"/>
    </xf>
    <xf borderId="9" fillId="0" fontId="7" numFmtId="0" xfId="0" applyAlignment="1" applyBorder="1" applyFont="1">
      <alignment shrinkToFit="0" wrapText="0"/>
    </xf>
    <xf borderId="37" fillId="0" fontId="4" numFmtId="0" xfId="0" applyAlignment="1" applyBorder="1" applyFont="1">
      <alignment shrinkToFit="0" wrapText="0"/>
    </xf>
    <xf borderId="38" fillId="0" fontId="3" numFmtId="0" xfId="0" applyBorder="1" applyFont="1"/>
    <xf borderId="39" fillId="9" fontId="2" numFmtId="0" xfId="0" applyAlignment="1" applyBorder="1" applyFont="1">
      <alignment shrinkToFit="0" wrapText="1"/>
    </xf>
    <xf borderId="40" fillId="0" fontId="3" numFmtId="0" xfId="0" applyBorder="1" applyFont="1"/>
    <xf borderId="37" fillId="4" fontId="7" numFmtId="17" xfId="0" applyAlignment="1" applyBorder="1" applyFont="1" applyNumberFormat="1">
      <alignment horizontal="center" readingOrder="0" shrinkToFit="0" wrapText="1"/>
    </xf>
    <xf borderId="37" fillId="9" fontId="2" numFmtId="17" xfId="0" applyAlignment="1" applyBorder="1" applyFont="1" applyNumberFormat="1">
      <alignment shrinkToFit="0" wrapText="0"/>
    </xf>
    <xf borderId="39" fillId="9" fontId="2" numFmtId="0" xfId="0" applyAlignment="1" applyBorder="1" applyFont="1">
      <alignment shrinkToFit="0" wrapText="0"/>
    </xf>
    <xf borderId="37" fillId="4" fontId="7" numFmtId="17" xfId="0" applyAlignment="1" applyBorder="1" applyFont="1" applyNumberFormat="1">
      <alignment horizontal="center" shrinkToFit="0" wrapText="1"/>
    </xf>
    <xf borderId="37" fillId="9" fontId="2" numFmtId="0" xfId="0" applyAlignment="1" applyBorder="1" applyFont="1">
      <alignment shrinkToFit="0" wrapText="0"/>
    </xf>
    <xf borderId="41" fillId="0" fontId="3" numFmtId="0" xfId="0" applyBorder="1" applyFont="1"/>
    <xf borderId="42" fillId="0" fontId="3" numFmtId="0" xfId="0" applyBorder="1" applyFont="1"/>
    <xf borderId="43" fillId="2" fontId="2" numFmtId="0" xfId="0" applyAlignment="1" applyBorder="1" applyFont="1">
      <alignment shrinkToFit="0" wrapText="0"/>
    </xf>
    <xf borderId="44" fillId="9" fontId="2" numFmtId="0" xfId="0" applyAlignment="1" applyBorder="1" applyFont="1">
      <alignment shrinkToFit="0" wrapText="0"/>
    </xf>
    <xf borderId="28" fillId="2" fontId="2" numFmtId="0" xfId="0" applyAlignment="1" applyBorder="1" applyFont="1">
      <alignment shrinkToFit="0" wrapText="0"/>
    </xf>
    <xf borderId="45" fillId="2" fontId="7" numFmtId="0" xfId="0" applyAlignment="1" applyBorder="1" applyFont="1">
      <alignment shrinkToFit="0" wrapText="0"/>
    </xf>
    <xf borderId="0" fillId="0" fontId="8" numFmtId="3" xfId="0" applyAlignment="1" applyFont="1" applyNumberFormat="1">
      <alignment readingOrder="0" shrinkToFit="0" wrapText="0"/>
    </xf>
    <xf borderId="31" fillId="2" fontId="7" numFmtId="0" xfId="0" applyAlignment="1" applyBorder="1" applyFont="1">
      <alignment shrinkToFit="0" wrapText="0"/>
    </xf>
    <xf borderId="9" fillId="4" fontId="2" numFmtId="164" xfId="0" applyAlignment="1" applyBorder="1" applyFont="1" applyNumberFormat="1">
      <alignment shrinkToFit="0" wrapText="1"/>
    </xf>
    <xf borderId="46" fillId="0" fontId="2" numFmtId="0" xfId="0" applyAlignment="1" applyBorder="1" applyFont="1">
      <alignment shrinkToFit="0" wrapText="0"/>
    </xf>
    <xf borderId="0" fillId="0" fontId="2" numFmtId="3" xfId="0" applyAlignment="1" applyFont="1" applyNumberFormat="1">
      <alignment horizontal="right" readingOrder="0" shrinkToFit="0" wrapText="1"/>
    </xf>
    <xf borderId="9" fillId="0" fontId="4" numFmtId="0" xfId="0" applyAlignment="1" applyBorder="1" applyFont="1">
      <alignment shrinkToFit="0" wrapText="0"/>
    </xf>
    <xf borderId="37" fillId="9" fontId="1" numFmtId="3" xfId="0" applyAlignment="1" applyBorder="1" applyFont="1" applyNumberFormat="1">
      <alignment shrinkToFit="0" wrapText="0"/>
    </xf>
    <xf borderId="17" fillId="0" fontId="4" numFmtId="0" xfId="0" applyAlignment="1" applyBorder="1" applyFont="1">
      <alignment shrinkToFit="0" wrapText="0"/>
    </xf>
    <xf borderId="0" fillId="0" fontId="8" numFmtId="165" xfId="0" applyAlignment="1" applyFont="1" applyNumberFormat="1">
      <alignment readingOrder="0" shrinkToFit="0" wrapText="0"/>
    </xf>
    <xf borderId="37" fillId="0" fontId="1" numFmtId="0" xfId="0" applyAlignment="1" applyBorder="1" applyFont="1">
      <alignment shrinkToFit="0" wrapText="1"/>
    </xf>
    <xf borderId="18" fillId="0" fontId="7" numFmtId="0" xfId="0" applyAlignment="1" applyBorder="1" applyFont="1">
      <alignment shrinkToFit="0" wrapText="0"/>
    </xf>
    <xf borderId="47" fillId="0" fontId="1" numFmtId="9" xfId="0" applyAlignment="1" applyBorder="1" applyFont="1" applyNumberFormat="1">
      <alignment horizontal="left" shrinkToFit="0" wrapText="1"/>
    </xf>
    <xf borderId="44" fillId="0" fontId="4" numFmtId="0" xfId="0" applyAlignment="1" applyBorder="1" applyFont="1">
      <alignment shrinkToFit="0" wrapText="0"/>
    </xf>
    <xf borderId="48" fillId="0" fontId="1" numFmtId="9" xfId="0" applyAlignment="1" applyBorder="1" applyFont="1" applyNumberFormat="1">
      <alignment readingOrder="0" shrinkToFit="0" wrapText="0"/>
    </xf>
    <xf borderId="49" fillId="0" fontId="2" numFmtId="0" xfId="0" applyAlignment="1" applyBorder="1" applyFont="1">
      <alignment shrinkToFit="0" wrapText="0"/>
    </xf>
    <xf borderId="48" fillId="9" fontId="2" numFmtId="0" xfId="0" applyAlignment="1" applyBorder="1" applyFont="1">
      <alignment shrinkToFit="0" wrapText="0"/>
    </xf>
    <xf borderId="48" fillId="0" fontId="1" numFmtId="9" xfId="0" applyAlignment="1" applyBorder="1" applyFont="1" applyNumberFormat="1">
      <alignment shrinkToFit="0" wrapText="0"/>
    </xf>
    <xf borderId="37" fillId="0" fontId="1" numFmtId="9" xfId="0" applyAlignment="1" applyBorder="1" applyFont="1" applyNumberFormat="1">
      <alignment readingOrder="0" shrinkToFit="0" wrapText="0"/>
    </xf>
    <xf borderId="0" fillId="0" fontId="7" numFmtId="0" xfId="0" applyAlignment="1" applyFont="1">
      <alignment shrinkToFit="0" wrapText="0"/>
    </xf>
    <xf borderId="0" fillId="0" fontId="4" numFmtId="0" xfId="0" applyAlignment="1" applyFont="1">
      <alignment shrinkToFit="0" wrapText="0"/>
    </xf>
    <xf borderId="48" fillId="9" fontId="2" numFmtId="0" xfId="0" applyAlignment="1" applyBorder="1" applyFont="1">
      <alignment readingOrder="0" shrinkToFit="0" wrapText="0"/>
    </xf>
    <xf borderId="37" fillId="0" fontId="1" numFmtId="9" xfId="0" applyAlignment="1" applyBorder="1" applyFont="1" applyNumberFormat="1">
      <alignment shrinkToFit="0" wrapText="0"/>
    </xf>
    <xf borderId="0" fillId="0" fontId="2" numFmtId="3" xfId="0" applyAlignment="1" applyFont="1" applyNumberFormat="1">
      <alignment readingOrder="0" shrinkToFit="0" wrapText="0"/>
    </xf>
    <xf borderId="2" fillId="0" fontId="1" numFmtId="0" xfId="0" applyAlignment="1" applyBorder="1" applyFont="1">
      <alignment shrinkToFit="0" wrapText="0"/>
    </xf>
    <xf borderId="37" fillId="9" fontId="2" numFmtId="0" xfId="0" applyAlignment="1" applyBorder="1" applyFont="1">
      <alignment readingOrder="0" shrinkToFit="0" wrapText="0"/>
    </xf>
    <xf borderId="37" fillId="0" fontId="1" numFmtId="9" xfId="0" applyAlignment="1" applyBorder="1" applyFont="1" applyNumberFormat="1">
      <alignment horizontal="left" shrinkToFit="0" wrapText="1"/>
    </xf>
    <xf borderId="37" fillId="9" fontId="1" numFmtId="0" xfId="0" applyAlignment="1" applyBorder="1" applyFont="1">
      <alignment shrinkToFit="0" wrapText="0"/>
    </xf>
    <xf borderId="10" fillId="0" fontId="1" numFmtId="0" xfId="0" applyAlignment="1" applyBorder="1" applyFont="1">
      <alignment shrinkToFit="0" wrapText="0"/>
    </xf>
    <xf borderId="37" fillId="9" fontId="1" numFmtId="1" xfId="0" applyAlignment="1" applyBorder="1" applyFont="1" applyNumberFormat="1">
      <alignment shrinkToFit="0" wrapText="0"/>
    </xf>
    <xf borderId="47" fillId="0" fontId="1" numFmtId="9" xfId="0" applyAlignment="1" applyBorder="1" applyFont="1" applyNumberFormat="1">
      <alignment readingOrder="0" shrinkToFit="0" wrapText="0"/>
    </xf>
    <xf borderId="47" fillId="9" fontId="2" numFmtId="0" xfId="0" applyAlignment="1" applyBorder="1" applyFont="1">
      <alignment shrinkToFit="0" wrapText="0"/>
    </xf>
    <xf borderId="50" fillId="0" fontId="2" numFmtId="0" xfId="0" applyAlignment="1" applyBorder="1" applyFont="1">
      <alignment shrinkToFit="0" wrapText="0"/>
    </xf>
    <xf borderId="10" fillId="0" fontId="1" numFmtId="0" xfId="0" applyAlignment="1" applyBorder="1" applyFont="1">
      <alignment readingOrder="0" shrinkToFit="0" wrapText="1"/>
    </xf>
    <xf borderId="37" fillId="9" fontId="1" numFmtId="165" xfId="0" applyAlignment="1" applyBorder="1" applyFont="1" applyNumberFormat="1">
      <alignment shrinkToFit="0" wrapText="0"/>
    </xf>
    <xf borderId="51" fillId="0" fontId="1" numFmtId="0" xfId="0" applyAlignment="1" applyBorder="1" applyFont="1">
      <alignment shrinkToFit="0" wrapText="0"/>
    </xf>
    <xf borderId="47" fillId="0" fontId="1" numFmtId="9" xfId="0" applyAlignment="1" applyBorder="1" applyFont="1" applyNumberFormat="1">
      <alignment shrinkToFit="0" wrapText="0"/>
    </xf>
    <xf borderId="18" fillId="0" fontId="4" numFmtId="0" xfId="0" applyAlignment="1" applyBorder="1" applyFont="1">
      <alignment shrinkToFit="0" wrapText="0"/>
    </xf>
    <xf borderId="46" fillId="4" fontId="2" numFmtId="0" xfId="0" applyAlignment="1" applyBorder="1" applyFont="1">
      <alignment shrinkToFit="0" wrapText="1"/>
    </xf>
    <xf borderId="22" fillId="0" fontId="4" numFmtId="0" xfId="0" applyAlignment="1" applyBorder="1" applyFont="1">
      <alignment shrinkToFit="0" wrapText="0"/>
    </xf>
    <xf borderId="36" fillId="4" fontId="2" numFmtId="0" xfId="0" applyAlignment="1" applyBorder="1" applyFont="1">
      <alignment horizontal="center" shrinkToFit="0" wrapText="1"/>
    </xf>
    <xf borderId="51" fillId="0" fontId="2" numFmtId="0" xfId="0" applyAlignment="1" applyBorder="1" applyFont="1">
      <alignment shrinkToFit="0" wrapText="0"/>
    </xf>
    <xf borderId="52" fillId="4" fontId="2" numFmtId="0" xfId="0" applyAlignment="1" applyBorder="1" applyFont="1">
      <alignment horizontal="center" readingOrder="0" shrinkToFit="0" wrapText="1"/>
    </xf>
    <xf borderId="53" fillId="0" fontId="3" numFmtId="0" xfId="0" applyBorder="1" applyFont="1"/>
    <xf borderId="17" fillId="4" fontId="2" numFmtId="0" xfId="0" applyAlignment="1" applyBorder="1" applyFont="1">
      <alignment horizontal="center" shrinkToFit="0" wrapText="1"/>
    </xf>
    <xf borderId="10" fillId="0" fontId="1" numFmtId="0" xfId="0" applyAlignment="1" applyBorder="1" applyFont="1">
      <alignment shrinkToFit="0" wrapText="1"/>
    </xf>
    <xf borderId="54" fillId="0" fontId="3" numFmtId="0" xfId="0" applyBorder="1" applyFont="1"/>
    <xf borderId="55" fillId="4" fontId="2" numFmtId="0" xfId="0" applyAlignment="1" applyBorder="1" applyFont="1">
      <alignment horizontal="center" shrinkToFit="0" wrapText="1"/>
    </xf>
    <xf borderId="36" fillId="0" fontId="2" numFmtId="0" xfId="0" applyAlignment="1" applyBorder="1" applyFont="1">
      <alignment shrinkToFit="0" wrapText="0"/>
    </xf>
    <xf borderId="56" fillId="4" fontId="2" numFmtId="0" xfId="0" applyAlignment="1" applyBorder="1" applyFont="1">
      <alignment horizontal="center" shrinkToFit="0" wrapText="1"/>
    </xf>
    <xf borderId="57" fillId="0" fontId="2" numFmtId="0" xfId="0" applyAlignment="1" applyBorder="1" applyFont="1">
      <alignment shrinkToFit="0" wrapText="0"/>
    </xf>
    <xf borderId="39" fillId="4" fontId="2" numFmtId="0" xfId="0" applyAlignment="1" applyBorder="1" applyFont="1">
      <alignment horizontal="center" shrinkToFit="0" wrapText="1"/>
    </xf>
    <xf borderId="10" fillId="0" fontId="1" numFmtId="0" xfId="0" applyAlignment="1" applyBorder="1" applyFont="1">
      <alignment readingOrder="0" shrinkToFit="0" vertical="center" wrapText="1"/>
    </xf>
    <xf borderId="58" fillId="9" fontId="2" numFmtId="0" xfId="0" applyAlignment="1" applyBorder="1" applyFont="1">
      <alignment shrinkToFit="0" wrapText="0"/>
    </xf>
    <xf borderId="37" fillId="10" fontId="1" numFmtId="166" xfId="0" applyAlignment="1" applyBorder="1" applyFill="1" applyFont="1" applyNumberFormat="1">
      <alignment readingOrder="0" shrinkToFit="0" wrapText="0"/>
    </xf>
    <xf borderId="0" fillId="0" fontId="1" numFmtId="0" xfId="0" applyAlignment="1" applyFont="1">
      <alignment horizontal="left" readingOrder="0" shrinkToFit="0" wrapText="0"/>
    </xf>
    <xf borderId="37" fillId="11" fontId="1" numFmtId="166" xfId="0" applyAlignment="1" applyBorder="1" applyFill="1" applyFont="1" applyNumberFormat="1">
      <alignment readingOrder="0" shrinkToFit="0" wrapText="0"/>
    </xf>
    <xf borderId="31" fillId="2" fontId="7" numFmtId="0" xfId="0" applyAlignment="1" applyBorder="1" applyFont="1">
      <alignment readingOrder="0" shrinkToFit="0" wrapText="0"/>
    </xf>
    <xf borderId="59" fillId="11" fontId="4" numFmtId="166" xfId="0" applyAlignment="1" applyBorder="1" applyFont="1" applyNumberFormat="1">
      <alignment readingOrder="0" shrinkToFit="0" wrapText="0"/>
    </xf>
    <xf borderId="0" fillId="0" fontId="1" numFmtId="0" xfId="0" applyAlignment="1" applyFont="1">
      <alignment shrinkToFit="0" wrapText="0"/>
    </xf>
    <xf borderId="60" fillId="2" fontId="2" numFmtId="0" xfId="0" applyAlignment="1" applyBorder="1" applyFont="1">
      <alignment shrinkToFit="0" wrapText="1"/>
    </xf>
    <xf borderId="37" fillId="0" fontId="1" numFmtId="10" xfId="0" applyAlignment="1" applyBorder="1" applyFont="1" applyNumberFormat="1">
      <alignment shrinkToFit="0" wrapText="0"/>
    </xf>
    <xf borderId="61" fillId="0" fontId="2" numFmtId="1" xfId="0" applyAlignment="1" applyBorder="1" applyFont="1" applyNumberFormat="1">
      <alignment shrinkToFit="0" wrapText="0"/>
    </xf>
    <xf borderId="37" fillId="9" fontId="1" numFmtId="10" xfId="0" applyAlignment="1" applyBorder="1" applyFont="1" applyNumberFormat="1">
      <alignment shrinkToFit="0" wrapText="0"/>
    </xf>
    <xf borderId="0" fillId="0" fontId="9" numFmtId="0" xfId="0" applyAlignment="1" applyFont="1">
      <alignment readingOrder="0" shrinkToFit="0" wrapText="0"/>
    </xf>
    <xf borderId="37" fillId="9" fontId="1" numFmtId="0" xfId="0" applyAlignment="1" applyBorder="1" applyFont="1">
      <alignment readingOrder="0" shrinkToFit="0" wrapText="0"/>
    </xf>
    <xf borderId="0" fillId="0" fontId="10" numFmtId="0" xfId="0" applyAlignment="1" applyFont="1">
      <alignment shrinkToFit="0" wrapText="0"/>
    </xf>
    <xf borderId="46" fillId="0" fontId="1" numFmtId="9" xfId="0" applyAlignment="1" applyBorder="1" applyFont="1" applyNumberFormat="1">
      <alignment shrinkToFit="0" wrapText="0"/>
    </xf>
    <xf borderId="37" fillId="10" fontId="1" numFmtId="166" xfId="0" applyAlignment="1" applyBorder="1" applyFont="1" applyNumberFormat="1">
      <alignment shrinkToFit="0" wrapText="0"/>
    </xf>
    <xf borderId="62" fillId="11" fontId="4" numFmtId="166" xfId="0" applyAlignment="1" applyBorder="1" applyFont="1" applyNumberFormat="1">
      <alignment readingOrder="0" shrinkToFit="0" wrapText="0"/>
    </xf>
    <xf borderId="63" fillId="11" fontId="4" numFmtId="166" xfId="0" applyAlignment="1" applyBorder="1" applyFont="1" applyNumberFormat="1">
      <alignment readingOrder="0" shrinkToFit="0" wrapText="0"/>
    </xf>
    <xf borderId="59" fillId="9" fontId="2" numFmtId="0" xfId="0" applyAlignment="1" applyBorder="1" applyFont="1">
      <alignment shrinkToFit="0" wrapText="0"/>
    </xf>
    <xf borderId="9" fillId="0" fontId="4" numFmtId="0" xfId="0" applyAlignment="1" applyBorder="1" applyFont="1">
      <alignment readingOrder="0" shrinkToFit="0" wrapText="0"/>
    </xf>
    <xf borderId="64" fillId="11" fontId="4" numFmtId="166" xfId="0" applyAlignment="1" applyBorder="1" applyFont="1" applyNumberFormat="1">
      <alignment readingOrder="0" shrinkToFit="0" wrapText="0"/>
    </xf>
    <xf borderId="65" fillId="11" fontId="4" numFmtId="166" xfId="0" applyAlignment="1" applyBorder="1" applyFont="1" applyNumberFormat="1">
      <alignment readingOrder="0" shrinkToFit="0" wrapText="0"/>
    </xf>
    <xf borderId="37" fillId="0" fontId="4" numFmtId="0" xfId="0" applyAlignment="1" applyBorder="1" applyFont="1">
      <alignment readingOrder="0" shrinkToFit="0" wrapText="0"/>
    </xf>
    <xf borderId="51" fillId="9" fontId="2" numFmtId="0" xfId="0" applyAlignment="1" applyBorder="1" applyFont="1">
      <alignment shrinkToFit="0" wrapText="0"/>
    </xf>
    <xf borderId="1" fillId="0" fontId="4" numFmtId="166" xfId="0" applyAlignment="1" applyBorder="1" applyFont="1" applyNumberFormat="1">
      <alignment shrinkToFit="0" wrapText="0"/>
    </xf>
    <xf borderId="1" fillId="0" fontId="1" numFmtId="166" xfId="0" applyAlignment="1" applyBorder="1" applyFont="1" applyNumberFormat="1">
      <alignment shrinkToFit="0" wrapText="0"/>
    </xf>
    <xf borderId="18" fillId="9" fontId="1" numFmtId="1" xfId="0" applyAlignment="1" applyBorder="1" applyFont="1" applyNumberFormat="1">
      <alignment shrinkToFit="0" wrapText="0"/>
    </xf>
    <xf borderId="66" fillId="9" fontId="1" numFmtId="166" xfId="0" applyAlignment="1" applyBorder="1" applyFont="1" applyNumberFormat="1">
      <alignment shrinkToFit="0" wrapText="0"/>
    </xf>
    <xf borderId="46" fillId="0" fontId="2" numFmtId="1" xfId="0" applyAlignment="1" applyBorder="1" applyFont="1" applyNumberFormat="1">
      <alignment shrinkToFit="0" wrapText="0"/>
    </xf>
    <xf borderId="67" fillId="10" fontId="1" numFmtId="0" xfId="0" applyAlignment="1" applyBorder="1" applyFont="1">
      <alignment shrinkToFit="0" wrapText="0"/>
    </xf>
    <xf borderId="67" fillId="11" fontId="1" numFmtId="0" xfId="0" applyAlignment="1" applyBorder="1" applyFont="1">
      <alignment readingOrder="0" shrinkToFit="0" wrapText="0"/>
    </xf>
    <xf borderId="0" fillId="0" fontId="1" numFmtId="0" xfId="0" applyAlignment="1" applyFont="1">
      <alignment horizontal="right" shrinkToFit="0" wrapText="0"/>
    </xf>
    <xf borderId="37" fillId="0" fontId="1" numFmtId="0" xfId="0" applyAlignment="1" applyBorder="1" applyFont="1">
      <alignment shrinkToFit="0" wrapText="0"/>
    </xf>
    <xf borderId="17" fillId="0" fontId="2" numFmtId="0" xfId="0" applyAlignment="1" applyBorder="1" applyFont="1">
      <alignment horizontal="center" shrinkToFit="0" wrapText="0"/>
    </xf>
    <xf borderId="37" fillId="0" fontId="1" numFmtId="0" xfId="0" applyAlignment="1" applyBorder="1" applyFont="1">
      <alignment horizontal="center" shrinkToFit="0" wrapText="0"/>
    </xf>
    <xf borderId="0" fillId="0" fontId="2" numFmtId="0" xfId="0" applyAlignment="1" applyFont="1">
      <alignment horizontal="center" shrinkToFit="0" wrapText="1"/>
    </xf>
    <xf borderId="37" fillId="0" fontId="1" numFmtId="0" xfId="0" applyAlignment="1" applyBorder="1" applyFont="1">
      <alignment readingOrder="0" shrinkToFit="0" wrapText="0"/>
    </xf>
    <xf borderId="1" fillId="12" fontId="4" numFmtId="1" xfId="0" applyAlignment="1" applyBorder="1" applyFill="1" applyFont="1" applyNumberFormat="1">
      <alignment readingOrder="0" shrinkToFit="0" wrapText="0"/>
    </xf>
    <xf borderId="1" fillId="12" fontId="4" numFmtId="0" xfId="0" applyAlignment="1" applyBorder="1" applyFont="1">
      <alignment readingOrder="0" shrinkToFit="0" wrapText="0"/>
    </xf>
    <xf borderId="0" fillId="0" fontId="1" numFmtId="3" xfId="0" applyAlignment="1" applyFont="1" applyNumberFormat="1">
      <alignment shrinkToFit="0" wrapText="0"/>
    </xf>
    <xf borderId="1" fillId="12" fontId="4" numFmtId="1" xfId="0" applyAlignment="1" applyBorder="1" applyFont="1" applyNumberFormat="1">
      <alignment shrinkToFit="0" wrapText="0"/>
    </xf>
    <xf borderId="50" fillId="0" fontId="4" numFmtId="0" xfId="0" applyAlignment="1" applyBorder="1" applyFont="1">
      <alignment shrinkToFit="0" wrapText="0"/>
    </xf>
    <xf borderId="1" fillId="0" fontId="4" numFmtId="0" xfId="0" applyAlignment="1" applyBorder="1" applyFont="1">
      <alignment shrinkToFit="0" wrapText="0"/>
    </xf>
    <xf borderId="0" fillId="0" fontId="11" numFmtId="0" xfId="0" applyAlignment="1" applyFont="1">
      <alignment shrinkToFit="0" wrapText="0"/>
    </xf>
    <xf borderId="0" fillId="0" fontId="12" numFmtId="0" xfId="0" applyAlignment="1" applyFont="1">
      <alignment vertical="bottom"/>
    </xf>
    <xf borderId="26" fillId="0" fontId="12" numFmtId="0" xfId="0" applyAlignment="1" applyBorder="1" applyFont="1">
      <alignment vertical="bottom"/>
    </xf>
    <xf borderId="14" fillId="0" fontId="12" numFmtId="0" xfId="0" applyAlignment="1" applyBorder="1" applyFont="1">
      <alignment vertical="bottom"/>
    </xf>
    <xf borderId="68" fillId="2" fontId="13" numFmtId="0" xfId="0" applyAlignment="1" applyBorder="1" applyFont="1">
      <alignment shrinkToFit="0" vertical="bottom" wrapText="0"/>
    </xf>
    <xf borderId="69" fillId="2" fontId="12" numFmtId="0" xfId="0" applyAlignment="1" applyBorder="1" applyFont="1">
      <alignment vertical="bottom"/>
    </xf>
    <xf borderId="70" fillId="4" fontId="13" numFmtId="0" xfId="0" applyAlignment="1" applyBorder="1" applyFont="1">
      <alignment vertical="bottom"/>
    </xf>
    <xf borderId="69" fillId="0" fontId="12" numFmtId="0" xfId="0" applyAlignment="1" applyBorder="1" applyFont="1">
      <alignment vertical="bottom"/>
    </xf>
    <xf borderId="71" fillId="4" fontId="13" numFmtId="0" xfId="0" applyAlignment="1" applyBorder="1" applyFont="1">
      <alignment vertical="bottom"/>
    </xf>
    <xf borderId="27" fillId="0" fontId="12" numFmtId="0" xfId="0" applyAlignment="1" applyBorder="1" applyFont="1">
      <alignment vertical="bottom"/>
    </xf>
    <xf borderId="26" fillId="0" fontId="13" numFmtId="0" xfId="0" applyAlignment="1" applyBorder="1" applyFont="1">
      <alignment vertical="bottom"/>
    </xf>
    <xf borderId="72" fillId="4" fontId="12" numFmtId="0" xfId="0" applyAlignment="1" applyBorder="1" applyFont="1">
      <alignment vertical="bottom"/>
    </xf>
    <xf borderId="27" fillId="4" fontId="12" numFmtId="0" xfId="0" applyAlignment="1" applyBorder="1" applyFont="1">
      <alignment vertical="bottom"/>
    </xf>
    <xf borderId="26" fillId="4" fontId="13" numFmtId="0" xfId="0" applyAlignment="1" applyBorder="1" applyFont="1">
      <alignment horizontal="center" vertical="bottom"/>
    </xf>
    <xf borderId="69" fillId="4" fontId="13" numFmtId="0" xfId="0" applyAlignment="1" applyBorder="1" applyFont="1">
      <alignment shrinkToFit="0" vertical="bottom" wrapText="1"/>
    </xf>
    <xf borderId="73" fillId="4" fontId="13" numFmtId="0" xfId="0" applyAlignment="1" applyBorder="1" applyFont="1">
      <alignment horizontal="center" shrinkToFit="0" vertical="bottom" wrapText="1"/>
    </xf>
    <xf borderId="14" fillId="4" fontId="13" numFmtId="0" xfId="0" applyAlignment="1" applyBorder="1" applyFont="1">
      <alignment horizontal="center" shrinkToFit="0" vertical="bottom" wrapText="1"/>
    </xf>
    <xf borderId="74" fillId="4" fontId="13" numFmtId="0" xfId="0" applyAlignment="1" applyBorder="1" applyFont="1">
      <alignment horizontal="center" shrinkToFit="0" vertical="bottom" wrapText="1"/>
    </xf>
    <xf borderId="69" fillId="0" fontId="13" numFmtId="0" xfId="0" applyAlignment="1" applyBorder="1" applyFont="1">
      <alignment vertical="bottom"/>
    </xf>
    <xf borderId="0" fillId="0" fontId="12" numFmtId="2" xfId="0" applyAlignment="1" applyFont="1" applyNumberFormat="1">
      <alignment horizontal="right" vertical="bottom"/>
    </xf>
    <xf borderId="14" fillId="0" fontId="12" numFmtId="2" xfId="0" applyAlignment="1" applyBorder="1" applyFont="1" applyNumberFormat="1">
      <alignment horizontal="right" vertical="bottom"/>
    </xf>
    <xf borderId="0" fillId="0" fontId="12" numFmtId="2" xfId="0" applyAlignment="1" applyFont="1" applyNumberFormat="1">
      <alignment horizontal="right" readingOrder="0" vertical="bottom"/>
    </xf>
    <xf borderId="14" fillId="0" fontId="12" numFmtId="2" xfId="0" applyAlignment="1" applyBorder="1" applyFont="1" applyNumberFormat="1">
      <alignment horizontal="right" readingOrder="0" vertical="bottom"/>
    </xf>
    <xf borderId="69" fillId="0" fontId="13" numFmtId="0" xfId="0" applyAlignment="1" applyBorder="1" applyFont="1">
      <alignment readingOrder="0" vertical="bottom"/>
    </xf>
    <xf borderId="69" fillId="13" fontId="13" numFmtId="0" xfId="0" applyAlignment="1" applyBorder="1" applyFill="1" applyFont="1">
      <alignment vertical="bottom"/>
    </xf>
    <xf borderId="27" fillId="13" fontId="13" numFmtId="0" xfId="0" applyAlignment="1" applyBorder="1" applyFont="1">
      <alignment vertical="bottom"/>
    </xf>
    <xf borderId="26" fillId="0" fontId="12" numFmtId="2" xfId="0" applyAlignment="1" applyBorder="1" applyFont="1" applyNumberFormat="1">
      <alignment horizontal="right" vertical="bottom"/>
    </xf>
    <xf borderId="27" fillId="0" fontId="12" numFmtId="2" xfId="0" applyAlignment="1" applyBorder="1" applyFont="1" applyNumberFormat="1">
      <alignment horizontal="right" vertical="bottom"/>
    </xf>
    <xf borderId="71" fillId="0" fontId="13" numFmtId="2" xfId="0" applyAlignment="1" applyBorder="1" applyFont="1" applyNumberFormat="1">
      <alignment horizontal="right" vertical="bottom"/>
    </xf>
    <xf borderId="27" fillId="0" fontId="13" numFmtId="2" xfId="0" applyAlignment="1" applyBorder="1" applyFont="1" applyNumberFormat="1">
      <alignment horizontal="right" vertical="bottom"/>
    </xf>
    <xf borderId="72" fillId="0" fontId="13" numFmtId="0" xfId="0" applyAlignment="1" applyBorder="1" applyFont="1">
      <alignment shrinkToFit="0" vertical="bottom" wrapText="0"/>
    </xf>
    <xf borderId="72" fillId="9" fontId="12" numFmtId="0" xfId="0" applyAlignment="1" applyBorder="1" applyFont="1">
      <alignment vertical="bottom"/>
    </xf>
    <xf borderId="27" fillId="9" fontId="12" numFmtId="0" xfId="0" applyAlignment="1" applyBorder="1" applyFont="1">
      <alignment vertical="bottom"/>
    </xf>
    <xf borderId="26" fillId="9" fontId="13" numFmtId="0" xfId="0" applyAlignment="1" applyBorder="1" applyFont="1">
      <alignment horizontal="center" vertical="bottom"/>
    </xf>
    <xf borderId="69" fillId="9" fontId="13" numFmtId="0" xfId="0" applyAlignment="1" applyBorder="1" applyFont="1">
      <alignment shrinkToFit="0" vertical="bottom" wrapText="1"/>
    </xf>
    <xf borderId="71" fillId="9" fontId="13" numFmtId="0" xfId="0" applyAlignment="1" applyBorder="1" applyFont="1">
      <alignment horizontal="center" shrinkToFit="0" vertical="bottom" wrapText="1"/>
    </xf>
    <xf borderId="27" fillId="9" fontId="13" numFmtId="0" xfId="0" applyAlignment="1" applyBorder="1" applyFont="1">
      <alignment horizontal="center" shrinkToFit="0" vertical="bottom" wrapText="1"/>
    </xf>
    <xf borderId="71" fillId="0" fontId="12" numFmtId="2" xfId="0" applyAlignment="1" applyBorder="1" applyFont="1" applyNumberFormat="1">
      <alignment vertical="bottom"/>
    </xf>
    <xf borderId="27" fillId="0" fontId="12" numFmtId="2" xfId="0" applyAlignment="1" applyBorder="1" applyFont="1" applyNumberFormat="1">
      <alignment vertical="bottom"/>
    </xf>
    <xf borderId="71" fillId="0" fontId="12" numFmtId="0" xfId="0" applyAlignment="1" applyBorder="1" applyFont="1">
      <alignment vertical="bottom"/>
    </xf>
    <xf borderId="57" fillId="2" fontId="2" numFmtId="0" xfId="0" applyAlignment="1" applyBorder="1" applyFont="1">
      <alignment shrinkToFit="0" wrapText="0"/>
    </xf>
    <xf borderId="75" fillId="2" fontId="1" numFmtId="0" xfId="0" applyAlignment="1" applyBorder="1" applyFont="1">
      <alignment shrinkToFit="0" wrapText="0"/>
    </xf>
    <xf borderId="76" fillId="4" fontId="2" numFmtId="0" xfId="0" applyAlignment="1" applyBorder="1" applyFont="1">
      <alignment shrinkToFit="0" wrapText="0"/>
    </xf>
    <xf borderId="77" fillId="0" fontId="1" numFmtId="0" xfId="0" applyAlignment="1" applyBorder="1" applyFont="1">
      <alignment shrinkToFit="0" wrapText="0"/>
    </xf>
    <xf borderId="20" fillId="0" fontId="1" numFmtId="0" xfId="0" applyAlignment="1" applyBorder="1" applyFont="1">
      <alignment shrinkToFit="0" wrapText="0"/>
    </xf>
    <xf borderId="78" fillId="2" fontId="2" numFmtId="0" xfId="0" applyAlignment="1" applyBorder="1" applyFont="1">
      <alignment shrinkToFit="0" wrapText="1"/>
    </xf>
    <xf borderId="79" fillId="2" fontId="2" numFmtId="0" xfId="0" applyAlignment="1" applyBorder="1" applyFont="1">
      <alignment horizontal="center" shrinkToFit="0" wrapText="0"/>
    </xf>
    <xf borderId="80" fillId="0" fontId="3" numFmtId="0" xfId="0" applyBorder="1" applyFont="1"/>
    <xf borderId="81" fillId="0" fontId="3" numFmtId="0" xfId="0" applyBorder="1" applyFont="1"/>
    <xf borderId="82" fillId="2" fontId="2" numFmtId="0" xfId="0" applyAlignment="1" applyBorder="1" applyFont="1">
      <alignment horizontal="center" shrinkToFit="0" wrapText="0"/>
    </xf>
    <xf borderId="9" fillId="0" fontId="2" numFmtId="0" xfId="0" applyAlignment="1" applyBorder="1" applyFont="1">
      <alignment shrinkToFit="0" vertical="center" wrapText="0"/>
    </xf>
    <xf borderId="21" fillId="0" fontId="1" numFmtId="0" xfId="0" applyAlignment="1" applyBorder="1" applyFont="1">
      <alignment readingOrder="0" shrinkToFit="0" vertical="center" wrapText="1"/>
    </xf>
    <xf borderId="17" fillId="0" fontId="1" numFmtId="0" xfId="0" applyAlignment="1" applyBorder="1" applyFont="1">
      <alignment horizontal="left" readingOrder="0" shrinkToFit="0" vertical="center" wrapText="1"/>
    </xf>
    <xf borderId="18" fillId="0" fontId="2" numFmtId="0" xfId="0" applyAlignment="1" applyBorder="1" applyFont="1">
      <alignment shrinkToFit="0" vertical="center" wrapText="0"/>
    </xf>
    <xf borderId="23" fillId="0" fontId="1" numFmtId="0" xfId="0" applyAlignment="1" applyBorder="1" applyFont="1">
      <alignment readingOrder="0" shrinkToFit="0" vertical="center" wrapText="1"/>
    </xf>
    <xf borderId="83" fillId="0" fontId="3" numFmtId="0" xfId="0" applyBorder="1" applyFont="1"/>
    <xf borderId="22" fillId="0" fontId="1" numFmtId="0" xfId="0" applyAlignment="1" applyBorder="1" applyFont="1">
      <alignment horizontal="left" readingOrder="0" shrinkToFit="0" vertical="center" wrapText="1"/>
    </xf>
    <xf borderId="84" fillId="0" fontId="2" numFmtId="0" xfId="0" applyAlignment="1" applyBorder="1" applyFont="1">
      <alignment shrinkToFit="0" vertical="center" wrapText="0"/>
    </xf>
    <xf borderId="85" fillId="0" fontId="1" numFmtId="0" xfId="0" applyAlignment="1" applyBorder="1" applyFont="1">
      <alignment shrinkToFit="0" vertical="center" wrapText="1"/>
    </xf>
    <xf borderId="85" fillId="0" fontId="3" numFmtId="0" xfId="0" applyBorder="1" applyFont="1"/>
    <xf borderId="70" fillId="0" fontId="3" numFmtId="0" xfId="0" applyBorder="1" applyFont="1"/>
    <xf borderId="86" fillId="0" fontId="1" numFmtId="0" xfId="0" applyAlignment="1" applyBorder="1" applyFont="1">
      <alignment horizontal="left" shrinkToFit="0" vertical="center" wrapText="1"/>
    </xf>
    <xf borderId="87" fillId="0" fontId="3" numFmtId="0" xfId="0" applyBorder="1" applyFont="1"/>
    <xf borderId="88" fillId="0" fontId="2" numFmtId="0" xfId="0" applyAlignment="1" applyBorder="1" applyFont="1">
      <alignment shrinkToFit="0" vertical="center" wrapText="0"/>
    </xf>
    <xf borderId="21" fillId="0" fontId="1" numFmtId="0" xfId="0" applyAlignment="1" applyBorder="1" applyFont="1">
      <alignment shrinkToFit="0" vertical="center" wrapText="1"/>
    </xf>
    <xf borderId="17" fillId="0" fontId="1" numFmtId="0" xfId="0" applyAlignment="1" applyBorder="1" applyFont="1">
      <alignment horizontal="left" shrinkToFit="0" vertical="center" wrapText="1"/>
    </xf>
    <xf borderId="89" fillId="0" fontId="3" numFmtId="0" xfId="0" applyBorder="1" applyFont="1"/>
    <xf borderId="90" fillId="0" fontId="2" numFmtId="0" xfId="0" applyAlignment="1" applyBorder="1" applyFont="1">
      <alignment shrinkToFit="0" vertical="center" wrapText="0"/>
    </xf>
    <xf borderId="91" fillId="0" fontId="5" numFmtId="0" xfId="0" applyAlignment="1" applyBorder="1" applyFont="1">
      <alignment shrinkToFit="0" vertical="center" wrapText="0"/>
    </xf>
    <xf borderId="91" fillId="0" fontId="3" numFmtId="0" xfId="0" applyBorder="1" applyFont="1"/>
    <xf borderId="92" fillId="0" fontId="3" numFmtId="0" xfId="0" applyBorder="1" applyFont="1"/>
    <xf borderId="93" fillId="0" fontId="5" numFmtId="0" xfId="0" applyAlignment="1" applyBorder="1" applyFont="1">
      <alignment shrinkToFit="0" vertical="center" wrapText="1"/>
    </xf>
    <xf borderId="94" fillId="0" fontId="3" numFmtId="0" xfId="0" applyBorder="1" applyFont="1"/>
    <xf borderId="36" fillId="0" fontId="1" numFmtId="0" xfId="0" applyAlignment="1" applyBorder="1" applyFont="1">
      <alignment horizontal="left" shrinkToFit="0" vertical="center" wrapText="0"/>
    </xf>
    <xf borderId="95" fillId="0" fontId="3" numFmtId="0" xfId="0" applyBorder="1" applyFont="1"/>
    <xf borderId="96"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52" fillId="2" fontId="2" numFmtId="0" xfId="0" applyAlignment="1" applyBorder="1" applyFont="1">
      <alignment horizontal="center" shrinkToFit="0" wrapText="0"/>
    </xf>
    <xf borderId="61" fillId="0" fontId="1" numFmtId="0" xfId="0" applyAlignment="1" applyBorder="1" applyFont="1">
      <alignment horizontal="left" readingOrder="0" shrinkToFit="0" vertical="center" wrapText="1"/>
    </xf>
    <xf borderId="97" fillId="0" fontId="3" numFmtId="0" xfId="0" applyBorder="1" applyFont="1"/>
    <xf borderId="11" fillId="0" fontId="1" numFmtId="0" xfId="0" applyAlignment="1" applyBorder="1" applyFont="1">
      <alignment horizontal="left" readingOrder="0" shrinkToFit="0" vertical="center" wrapText="1"/>
    </xf>
    <xf borderId="98" fillId="0" fontId="1" numFmtId="0" xfId="0" applyAlignment="1" applyBorder="1" applyFont="1">
      <alignment horizontal="left" shrinkToFit="0" vertical="center" wrapText="1"/>
    </xf>
    <xf borderId="99" fillId="0" fontId="1" numFmtId="0" xfId="0" applyAlignment="1" applyBorder="1" applyFont="1">
      <alignment horizontal="left" readingOrder="0" shrinkToFit="0" vertical="center" wrapText="1"/>
    </xf>
    <xf borderId="4" fillId="0" fontId="1" numFmtId="0" xfId="0" applyAlignment="1" applyBorder="1" applyFont="1">
      <alignment horizontal="center" shrinkToFit="0" vertical="center" wrapText="1"/>
    </xf>
    <xf borderId="0" fillId="0" fontId="2" numFmtId="0" xfId="0" applyAlignment="1" applyFont="1">
      <alignment readingOrder="0" shrinkToFit="0" wrapText="0"/>
    </xf>
    <xf borderId="100" fillId="2" fontId="2" numFmtId="0" xfId="0" applyAlignment="1" applyBorder="1" applyFont="1">
      <alignment horizontal="center" shrinkToFit="0" wrapText="0"/>
    </xf>
    <xf borderId="101" fillId="0" fontId="3" numFmtId="0" xfId="0" applyBorder="1" applyFont="1"/>
    <xf borderId="3" fillId="2" fontId="2" numFmtId="0" xfId="0" applyAlignment="1" applyBorder="1" applyFont="1">
      <alignment horizontal="center" shrinkToFit="0" wrapText="0"/>
    </xf>
    <xf borderId="102" fillId="0" fontId="3" numFmtId="0" xfId="0" applyBorder="1" applyFont="1"/>
    <xf borderId="98" fillId="0" fontId="1" numFmtId="0" xfId="0" applyAlignment="1" applyBorder="1" applyFont="1">
      <alignment horizontal="left" readingOrder="0" shrinkToFit="0" vertical="center" wrapText="1"/>
    </xf>
    <xf borderId="17" fillId="0" fontId="1" numFmtId="15" xfId="0" applyAlignment="1" applyBorder="1" applyFont="1" applyNumberFormat="1">
      <alignment horizontal="center" readingOrder="0" shrinkToFit="0" vertical="center" wrapText="0"/>
    </xf>
    <xf borderId="86" fillId="0" fontId="1" numFmtId="0" xfId="0" applyAlignment="1" applyBorder="1" applyFont="1">
      <alignment horizontal="left" readingOrder="0" shrinkToFit="0" vertical="center" wrapText="1"/>
    </xf>
    <xf borderId="69" fillId="0" fontId="3" numFmtId="0" xfId="0" applyBorder="1" applyFont="1"/>
    <xf borderId="96" fillId="2" fontId="2" numFmtId="0" xfId="0" applyAlignment="1" applyBorder="1" applyFont="1">
      <alignment horizontal="center" shrinkToFit="0" wrapText="0"/>
    </xf>
    <xf borderId="36" fillId="0" fontId="1" numFmtId="0" xfId="0" applyAlignment="1" applyBorder="1" applyFont="1">
      <alignment horizontal="center" readingOrder="0" shrinkToFit="0" vertical="center" wrapText="1"/>
    </xf>
    <xf borderId="17" fillId="0" fontId="1" numFmtId="167" xfId="0" applyAlignment="1" applyBorder="1" applyFont="1" applyNumberFormat="1">
      <alignment horizontal="center" readingOrder="0" shrinkToFit="0" vertical="center" wrapText="0"/>
    </xf>
    <xf borderId="17" fillId="0" fontId="1" numFmtId="0" xfId="0" applyAlignment="1" applyBorder="1" applyFont="1">
      <alignment horizontal="center" readingOrder="0" shrinkToFit="0" vertical="center" wrapText="1"/>
    </xf>
    <xf borderId="98" fillId="0" fontId="1" numFmtId="0" xfId="0" applyAlignment="1" applyBorder="1" applyFont="1">
      <alignment horizontal="center" shrinkToFit="0" vertical="center" wrapText="0"/>
    </xf>
    <xf borderId="17" fillId="0" fontId="1" numFmtId="167" xfId="0" applyAlignment="1" applyBorder="1" applyFont="1" applyNumberFormat="1">
      <alignment horizontal="center" shrinkToFit="0" vertical="center" wrapText="0"/>
    </xf>
    <xf borderId="86" fillId="0" fontId="1" numFmtId="0" xfId="0" applyAlignment="1" applyBorder="1" applyFont="1">
      <alignment horizontal="center" shrinkToFit="0" vertical="center" wrapText="1"/>
    </xf>
    <xf borderId="98" fillId="0" fontId="1" numFmtId="0" xfId="0" applyAlignment="1" applyBorder="1" applyFont="1">
      <alignment horizontal="center" readingOrder="0" shrinkToFit="0" vertical="center" wrapText="0"/>
    </xf>
    <xf borderId="86" fillId="0" fontId="1" numFmtId="0" xfId="0" applyAlignment="1" applyBorder="1" applyFont="1">
      <alignment horizontal="center" readingOrder="0" shrinkToFit="0" vertical="center" wrapText="1"/>
    </xf>
    <xf borderId="61" fillId="0" fontId="1" numFmtId="0" xfId="0" applyAlignment="1" applyBorder="1" applyFont="1">
      <alignment horizontal="center" readingOrder="0" shrinkToFit="0" vertical="center" wrapText="1"/>
    </xf>
    <xf borderId="6" fillId="2" fontId="2" numFmtId="0" xfId="0" applyAlignment="1" applyBorder="1" applyFont="1">
      <alignment horizontal="center" readingOrder="0" shrinkToFit="0" wrapText="0"/>
    </xf>
    <xf borderId="103" fillId="0" fontId="3" numFmtId="0" xfId="0" applyBorder="1" applyFont="1"/>
    <xf borderId="104" fillId="2" fontId="2" numFmtId="0" xfId="0" applyAlignment="1" applyBorder="1" applyFont="1">
      <alignment horizontal="center" shrinkToFit="0" wrapText="0"/>
    </xf>
    <xf borderId="105" fillId="0" fontId="3" numFmtId="0" xfId="0" applyBorder="1" applyFont="1"/>
    <xf borderId="11" fillId="0" fontId="1" numFmtId="168" xfId="0" applyAlignment="1" applyBorder="1" applyFont="1" applyNumberFormat="1">
      <alignment horizontal="center" readingOrder="0" shrinkToFit="0" vertical="center" wrapText="0"/>
    </xf>
    <xf borderId="11" fillId="0" fontId="1" numFmtId="49" xfId="0" applyAlignment="1" applyBorder="1" applyFont="1" applyNumberFormat="1">
      <alignment horizontal="center" readingOrder="0" shrinkToFit="0" vertical="center" wrapText="1"/>
    </xf>
    <xf borderId="98" fillId="0" fontId="1" numFmtId="0" xfId="0" applyAlignment="1" applyBorder="1" applyFont="1">
      <alignment horizontal="center" readingOrder="0" shrinkToFit="0" vertical="center" wrapText="1"/>
    </xf>
    <xf borderId="17" fillId="0" fontId="1" numFmtId="168" xfId="0" applyAlignment="1" applyBorder="1" applyFont="1" applyNumberFormat="1">
      <alignment horizontal="center" readingOrder="0" shrinkToFit="0" vertical="center" wrapText="0"/>
    </xf>
    <xf borderId="17" fillId="0" fontId="1" numFmtId="0" xfId="0" applyAlignment="1" applyBorder="1" applyFont="1">
      <alignment horizontal="center" readingOrder="0" shrinkToFit="0" vertical="center" wrapText="0"/>
    </xf>
    <xf borderId="99" fillId="0" fontId="1" numFmtId="0" xfId="0" applyAlignment="1" applyBorder="1" applyFont="1">
      <alignment horizontal="center" readingOrder="0" shrinkToFit="0" vertical="center" wrapText="1"/>
    </xf>
    <xf borderId="22" fillId="0" fontId="1" numFmtId="0" xfId="0" applyAlignment="1" applyBorder="1" applyFont="1">
      <alignment horizontal="center" readingOrder="0" shrinkToFit="0" vertical="center" wrapText="0"/>
    </xf>
    <xf borderId="22" fillId="0" fontId="1" numFmtId="49" xfId="0" applyAlignment="1" applyBorder="1" applyFont="1" applyNumberFormat="1">
      <alignment horizontal="center" readingOrder="0" shrinkToFit="0" vertical="center" wrapText="1"/>
    </xf>
    <xf borderId="106" fillId="2" fontId="2" numFmtId="0" xfId="0" applyAlignment="1" applyBorder="1" applyFont="1">
      <alignment horizontal="center" shrinkToFit="0" wrapText="0"/>
    </xf>
    <xf borderId="107" fillId="0" fontId="3" numFmtId="0" xfId="0" applyBorder="1" applyFont="1"/>
    <xf borderId="108" fillId="0" fontId="3" numFmtId="0" xfId="0" applyBorder="1" applyFont="1"/>
    <xf borderId="109" fillId="2" fontId="2" numFmtId="0" xfId="0" applyAlignment="1" applyBorder="1" applyFont="1">
      <alignment horizontal="center" shrinkToFit="0" wrapText="0"/>
    </xf>
    <xf borderId="110" fillId="0" fontId="3" numFmtId="0" xfId="0" applyBorder="1" applyFont="1"/>
    <xf borderId="17" fillId="0" fontId="1" numFmtId="0" xfId="0" applyAlignment="1" applyBorder="1" applyFont="1">
      <alignment horizontal="center" shrinkToFit="0" vertical="center" wrapText="1"/>
    </xf>
    <xf borderId="99" fillId="0" fontId="1" numFmtId="0" xfId="0" applyAlignment="1" applyBorder="1" applyFont="1">
      <alignment horizontal="center" shrinkToFit="0" vertical="center" wrapText="0"/>
    </xf>
    <xf borderId="22" fillId="0" fontId="1" numFmtId="167" xfId="0" applyAlignment="1" applyBorder="1" applyFont="1" applyNumberFormat="1">
      <alignment horizontal="center" shrinkToFit="0" vertical="center" wrapText="0"/>
    </xf>
    <xf borderId="22" fillId="0" fontId="1" numFmtId="0" xfId="0" applyAlignment="1" applyBorder="1" applyFont="1">
      <alignment horizontal="center" shrinkToFit="0" vertical="center" wrapText="0"/>
    </xf>
    <xf borderId="36" fillId="0" fontId="1" numFmtId="0" xfId="0" applyAlignment="1" applyBorder="1" applyFont="1">
      <alignment horizontal="center" shrinkToFit="0" vertical="center" wrapText="1"/>
    </xf>
    <xf borderId="96" fillId="0" fontId="1" numFmtId="0" xfId="0" applyAlignment="1" applyBorder="1" applyFont="1">
      <alignment horizontal="center" shrinkToFit="0" vertical="center" wrapText="0"/>
    </xf>
    <xf borderId="36" fillId="0" fontId="1" numFmtId="167" xfId="0" applyAlignment="1" applyBorder="1" applyFont="1" applyNumberFormat="1">
      <alignment horizontal="center" shrinkToFit="0" vertical="center" wrapText="0"/>
    </xf>
    <xf borderId="36" fillId="0" fontId="1" numFmtId="0" xfId="0" applyAlignment="1" applyBorder="1" applyFont="1">
      <alignment horizontal="center" shrinkToFit="0" vertical="center" wrapText="0"/>
    </xf>
    <xf borderId="86" fillId="0" fontId="1" numFmtId="167" xfId="0" applyAlignment="1" applyBorder="1" applyFont="1" applyNumberFormat="1">
      <alignment horizontal="center" shrinkToFit="0" vertical="center" wrapText="0"/>
    </xf>
    <xf borderId="111" fillId="0" fontId="1" numFmtId="0" xfId="0" applyAlignment="1" applyBorder="1" applyFont="1">
      <alignment horizontal="center" readingOrder="0" shrinkToFit="0" vertical="center" wrapText="0"/>
    </xf>
    <xf borderId="16" fillId="0" fontId="1" numFmtId="0" xfId="0" applyAlignment="1" applyBorder="1" applyFont="1">
      <alignment horizontal="center" readingOrder="0" shrinkToFit="0" vertical="center" wrapText="0"/>
    </xf>
    <xf borderId="112" fillId="0" fontId="3" numFmtId="0" xfId="0" applyBorder="1" applyFont="1"/>
    <xf borderId="0" fillId="0" fontId="1" numFmtId="0" xfId="0" applyAlignment="1" applyFont="1">
      <alignment horizontal="center" shrinkToFit="0" vertical="center" wrapText="0"/>
    </xf>
  </cellXfs>
  <cellStyles count="1">
    <cellStyle xfId="0" name="Normal" builtinId="0"/>
  </cellStyles>
  <dxfs count="8">
    <dxf>
      <font/>
      <fill>
        <patternFill patternType="solid">
          <fgColor rgb="FF1FB714"/>
          <bgColor rgb="FF1FB714"/>
        </patternFill>
      </fill>
      <alignment shrinkToFit="0" wrapText="0"/>
      <border>
        <left/>
        <right/>
        <top/>
        <bottom/>
      </border>
    </dxf>
    <dxf>
      <font/>
      <fill>
        <patternFill patternType="solid">
          <fgColor rgb="FFFF6600"/>
          <bgColor rgb="FFFF6600"/>
        </patternFill>
      </fill>
      <alignment shrinkToFit="0" wrapText="0"/>
      <border>
        <left/>
        <right/>
        <top/>
        <bottom/>
      </border>
    </dxf>
    <dxf>
      <font/>
      <fill>
        <patternFill patternType="solid">
          <fgColor rgb="FFDD0806"/>
          <bgColor rgb="FFDD0806"/>
        </patternFill>
      </fill>
      <alignment shrinkToFit="0" wrapText="0"/>
      <border>
        <left/>
        <right/>
        <top/>
        <bottom/>
      </border>
    </dxf>
    <dxf>
      <font>
        <color rgb="FF000000"/>
      </font>
      <fill>
        <patternFill patternType="solid">
          <fgColor rgb="FF1FB714"/>
          <bgColor rgb="FF1FB714"/>
        </patternFill>
      </fill>
      <alignment shrinkToFit="0" wrapText="0"/>
      <border>
        <left/>
        <right/>
        <top/>
        <bottom/>
      </border>
    </dxf>
    <dxf>
      <font/>
      <fill>
        <patternFill patternType="solid">
          <fgColor rgb="FFFF9900"/>
          <bgColor rgb="FFFF9900"/>
        </patternFill>
      </fill>
      <alignment shrinkToFit="0" wrapText="0"/>
      <border>
        <left/>
        <right/>
        <top/>
        <bottom/>
      </border>
    </dxf>
    <dxf>
      <font/>
      <fill>
        <patternFill patternType="solid">
          <fgColor rgb="FFFFCC00"/>
          <bgColor rgb="FFFFCC00"/>
        </patternFill>
      </fill>
      <alignment shrinkToFit="0" wrapText="0"/>
      <border>
        <left/>
        <right/>
        <top/>
        <bottom/>
      </border>
    </dxf>
    <dxf>
      <font/>
      <fill>
        <patternFill patternType="solid">
          <fgColor rgb="FFE36C09"/>
          <bgColor rgb="FFE36C09"/>
        </patternFill>
      </fill>
      <alignment shrinkToFit="0" wrapText="0"/>
      <border>
        <left/>
        <right/>
        <top/>
        <bottom/>
      </border>
    </dxf>
    <dxf>
      <font/>
      <fill>
        <patternFill patternType="solid">
          <fgColor rgb="FFFF0000"/>
          <bgColor rgb="FFFF0000"/>
        </patternFill>
      </fill>
      <alignment shrinkToFit="0" wrapText="0"/>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2.0"/>
    <col customWidth="1" min="2" max="2" width="40.43"/>
    <col customWidth="1" min="3" max="3" width="23.86"/>
    <col customWidth="1" min="4" max="4" width="10.71"/>
    <col customWidth="1" min="5" max="5" width="6.71"/>
    <col customWidth="1" min="6" max="6" width="8.86"/>
    <col customWidth="1" min="7" max="12" width="8.71"/>
    <col customWidth="1" hidden="1" min="13" max="21" width="0.14"/>
    <col customWidth="1" min="22" max="24" width="8.71"/>
    <col customWidth="1" min="25" max="25" width="58.43"/>
    <col customWidth="1" min="26" max="30" width="8.71"/>
    <col customWidth="1" min="31" max="31" width="21.0"/>
    <col customWidth="1" min="32" max="33" width="8.86"/>
  </cols>
  <sheetData>
    <row r="1" ht="12.75" customHeight="1">
      <c r="A1" s="1"/>
      <c r="B1" s="1"/>
      <c r="C1" s="2"/>
      <c r="D1" s="2"/>
      <c r="E1" s="2"/>
      <c r="F1" s="2"/>
      <c r="G1" s="1"/>
      <c r="H1" s="1"/>
      <c r="I1" s="1"/>
      <c r="J1" s="1"/>
      <c r="K1" s="1"/>
      <c r="L1" s="1"/>
      <c r="M1" s="1"/>
      <c r="N1" s="1"/>
      <c r="O1" s="1"/>
      <c r="P1" s="1"/>
      <c r="Q1" s="1"/>
      <c r="R1" s="1"/>
      <c r="S1" s="1"/>
      <c r="T1" s="1"/>
      <c r="U1" s="1"/>
      <c r="V1" s="1"/>
      <c r="W1" s="1"/>
      <c r="X1" s="1"/>
      <c r="Y1" s="1"/>
      <c r="Z1" s="1"/>
      <c r="AA1" s="1"/>
      <c r="AB1" s="1"/>
      <c r="AC1" s="1"/>
      <c r="AD1" s="1"/>
      <c r="AE1" s="1"/>
      <c r="AF1" s="1"/>
      <c r="AG1" s="1"/>
    </row>
    <row r="2" ht="12.75" customHeight="1">
      <c r="A2" s="3" t="s">
        <v>0</v>
      </c>
      <c r="B2" s="4"/>
      <c r="C2" s="2"/>
      <c r="D2" s="2"/>
      <c r="E2" s="2"/>
      <c r="F2" s="2"/>
      <c r="G2" s="5"/>
      <c r="H2" s="6" t="s">
        <v>1</v>
      </c>
      <c r="I2" s="7"/>
      <c r="J2" s="8"/>
      <c r="K2" s="1"/>
      <c r="L2" s="1"/>
      <c r="M2" s="1"/>
      <c r="N2" s="1"/>
      <c r="O2" s="1"/>
      <c r="P2" s="1"/>
      <c r="Q2" s="1"/>
      <c r="R2" s="1"/>
      <c r="S2" s="1"/>
      <c r="T2" s="1"/>
      <c r="U2" s="1"/>
      <c r="V2" s="1"/>
      <c r="W2" s="1"/>
      <c r="X2" s="1"/>
      <c r="Y2" s="1"/>
      <c r="Z2" s="1"/>
      <c r="AA2" s="1"/>
      <c r="AB2" s="1"/>
      <c r="AC2" s="1"/>
      <c r="AD2" s="1"/>
      <c r="AE2" s="1"/>
      <c r="AF2" s="1"/>
      <c r="AG2" s="1"/>
    </row>
    <row r="3" ht="12.75" customHeight="1">
      <c r="A3" s="12" t="s">
        <v>2</v>
      </c>
      <c r="B3" s="14" t="s">
        <v>3</v>
      </c>
      <c r="C3" s="2"/>
      <c r="D3" s="2"/>
      <c r="E3" s="2"/>
      <c r="F3" s="2"/>
      <c r="G3" s="16"/>
      <c r="H3" s="1" t="s">
        <v>5</v>
      </c>
      <c r="J3" s="18"/>
      <c r="K3" s="1"/>
      <c r="L3" s="1"/>
      <c r="M3" s="1"/>
      <c r="N3" s="1"/>
      <c r="O3" s="1"/>
      <c r="P3" s="1"/>
      <c r="Q3" s="1"/>
      <c r="R3" s="1"/>
      <c r="S3" s="1"/>
      <c r="T3" s="1"/>
      <c r="U3" s="1"/>
      <c r="V3" s="1"/>
      <c r="W3" s="1"/>
      <c r="X3" s="1"/>
      <c r="Y3" s="1"/>
      <c r="Z3" s="1"/>
      <c r="AA3" s="1"/>
      <c r="AB3" s="1"/>
      <c r="AC3" s="1"/>
      <c r="AD3" s="1"/>
      <c r="AE3" s="1"/>
      <c r="AF3" s="1"/>
      <c r="AG3" s="1"/>
    </row>
    <row r="4" ht="12.75" customHeight="1">
      <c r="A4" s="12" t="s">
        <v>6</v>
      </c>
      <c r="B4" s="20" t="s">
        <v>7</v>
      </c>
      <c r="C4" s="2"/>
      <c r="D4" s="2"/>
      <c r="E4" s="2"/>
      <c r="F4" s="2"/>
      <c r="G4" s="21"/>
      <c r="H4" s="22" t="s">
        <v>8</v>
      </c>
      <c r="J4" s="18"/>
      <c r="K4" s="1"/>
      <c r="L4" s="1"/>
      <c r="M4" s="1"/>
      <c r="N4" s="1"/>
      <c r="O4" s="1"/>
      <c r="P4" s="1"/>
      <c r="Q4" s="1"/>
      <c r="R4" s="1"/>
      <c r="S4" s="1"/>
      <c r="T4" s="1"/>
      <c r="U4" s="1"/>
      <c r="V4" s="1"/>
      <c r="W4" s="1"/>
      <c r="X4" s="1"/>
      <c r="Y4" s="1"/>
      <c r="Z4" s="1"/>
      <c r="AA4" s="1"/>
      <c r="AB4" s="1"/>
      <c r="AC4" s="1"/>
      <c r="AD4" s="1"/>
      <c r="AE4" s="1"/>
      <c r="AF4" s="1"/>
      <c r="AG4" s="1"/>
    </row>
    <row r="5" ht="12.75" customHeight="1">
      <c r="A5" s="24" t="s">
        <v>9</v>
      </c>
      <c r="B5" s="26" t="s">
        <v>10</v>
      </c>
      <c r="C5" s="2"/>
      <c r="D5" s="2"/>
      <c r="E5" s="2"/>
      <c r="F5" s="2"/>
      <c r="G5" s="29"/>
      <c r="H5" s="22" t="s">
        <v>11</v>
      </c>
      <c r="J5" s="18"/>
      <c r="K5" s="1"/>
      <c r="L5" s="1"/>
      <c r="M5" s="1"/>
      <c r="N5" s="1"/>
      <c r="O5" s="1"/>
      <c r="P5" s="1"/>
      <c r="Q5" s="1"/>
      <c r="R5" s="1"/>
      <c r="S5" s="1"/>
      <c r="T5" s="1"/>
      <c r="U5" s="1"/>
      <c r="V5" s="1"/>
      <c r="W5" s="1"/>
      <c r="X5" s="1"/>
      <c r="Y5" s="1"/>
      <c r="Z5" s="1"/>
      <c r="AA5" s="1"/>
      <c r="AB5" s="1"/>
      <c r="AC5" s="1"/>
      <c r="AD5" s="1"/>
      <c r="AE5" s="1"/>
      <c r="AF5" s="1"/>
      <c r="AG5" s="1"/>
    </row>
    <row r="6" ht="12.75" customHeight="1">
      <c r="A6" s="1"/>
      <c r="B6" s="1"/>
      <c r="C6" s="2"/>
      <c r="D6" s="2"/>
      <c r="E6" s="2"/>
      <c r="F6" s="2"/>
      <c r="G6" s="34"/>
      <c r="H6" s="37" t="s">
        <v>12</v>
      </c>
      <c r="I6" s="38"/>
      <c r="J6" s="39"/>
      <c r="K6" s="1"/>
      <c r="L6" s="1"/>
      <c r="M6" s="1"/>
      <c r="N6" s="1"/>
      <c r="O6" s="1"/>
      <c r="P6" s="1"/>
      <c r="Q6" s="1"/>
      <c r="R6" s="1"/>
      <c r="S6" s="1"/>
      <c r="T6" s="1"/>
      <c r="U6" s="1"/>
      <c r="V6" s="1"/>
      <c r="W6" s="1"/>
      <c r="X6" s="1"/>
      <c r="Y6" s="1"/>
      <c r="Z6" s="1"/>
      <c r="AA6" s="1"/>
      <c r="AB6" s="1"/>
      <c r="AC6" s="1"/>
      <c r="AD6" s="1"/>
      <c r="AE6" s="1"/>
      <c r="AF6" s="1"/>
      <c r="AG6" s="1"/>
    </row>
    <row r="7" ht="12.75" customHeight="1">
      <c r="A7" s="1"/>
      <c r="B7" s="1"/>
      <c r="C7" s="2"/>
      <c r="D7" s="2"/>
      <c r="E7" s="2"/>
      <c r="F7" s="2"/>
      <c r="G7" s="1"/>
      <c r="H7" s="1"/>
      <c r="I7" s="1"/>
      <c r="J7" s="1"/>
      <c r="K7" s="1"/>
      <c r="L7" s="1"/>
      <c r="M7" s="1"/>
      <c r="N7" s="1"/>
      <c r="O7" s="1"/>
      <c r="P7" s="1"/>
      <c r="Q7" s="1"/>
      <c r="R7" s="1"/>
      <c r="S7" s="1"/>
      <c r="T7" s="1"/>
      <c r="U7" s="1"/>
      <c r="V7" s="1"/>
      <c r="W7" s="1"/>
      <c r="X7" s="1"/>
      <c r="Y7" s="1"/>
      <c r="Z7" s="1"/>
      <c r="AA7" s="1"/>
      <c r="AB7" s="1"/>
      <c r="AC7" s="1"/>
      <c r="AD7" s="1"/>
      <c r="AE7" s="1"/>
      <c r="AF7" s="1"/>
      <c r="AG7" s="1"/>
    </row>
    <row r="8" ht="12.75" customHeight="1">
      <c r="A8" s="1"/>
      <c r="B8" s="1"/>
      <c r="C8" s="2"/>
      <c r="D8" s="2"/>
      <c r="E8" s="2"/>
      <c r="F8" s="2"/>
      <c r="G8" s="1"/>
      <c r="H8" s="1"/>
      <c r="I8" s="1"/>
      <c r="J8" s="1"/>
      <c r="K8" s="1"/>
      <c r="L8" s="1"/>
      <c r="M8" s="1"/>
      <c r="N8" s="1"/>
      <c r="O8" s="1"/>
      <c r="P8" s="1"/>
      <c r="Q8" s="1"/>
      <c r="R8" s="1"/>
      <c r="S8" s="1"/>
      <c r="T8" s="1"/>
      <c r="U8" s="1"/>
      <c r="V8" s="1"/>
      <c r="W8" s="1"/>
      <c r="X8" s="1"/>
      <c r="Y8" s="1"/>
      <c r="Z8" s="1"/>
      <c r="AA8" s="1"/>
      <c r="AB8" s="1"/>
      <c r="AC8" s="1"/>
      <c r="AD8" s="1"/>
      <c r="AE8" s="1"/>
      <c r="AF8" s="1"/>
      <c r="AG8" s="1"/>
    </row>
    <row r="9" ht="12.0" customHeight="1">
      <c r="A9" s="43" t="s">
        <v>17</v>
      </c>
      <c r="B9" s="45" t="s">
        <v>20</v>
      </c>
      <c r="C9" s="47" t="s">
        <v>24</v>
      </c>
      <c r="D9" s="52" t="str">
        <f>Resources!A11</f>
        <v>DURHAM</v>
      </c>
      <c r="E9" s="55"/>
      <c r="F9" s="57"/>
      <c r="G9" s="52" t="str">
        <f>Resources!A12</f>
        <v>ECDF</v>
      </c>
      <c r="H9" s="55"/>
      <c r="I9" s="57"/>
      <c r="J9" s="52" t="str">
        <f>Resources!A13</f>
        <v>GLASGOW</v>
      </c>
      <c r="K9" s="55"/>
      <c r="L9" s="57"/>
      <c r="M9" s="52" t="str">
        <f>Resources!A14</f>
        <v/>
      </c>
      <c r="N9" s="55"/>
      <c r="O9" s="57"/>
      <c r="P9" s="52" t="str">
        <f>Resources!A15</f>
        <v/>
      </c>
      <c r="Q9" s="55"/>
      <c r="R9" s="57"/>
      <c r="S9" s="52" t="str">
        <f>Resources!A16</f>
        <v/>
      </c>
      <c r="T9" s="55"/>
      <c r="U9" s="57"/>
      <c r="V9" s="52" t="s">
        <v>32</v>
      </c>
      <c r="W9" s="55"/>
      <c r="X9" s="57"/>
      <c r="Y9" s="43" t="s">
        <v>34</v>
      </c>
      <c r="Z9" s="1"/>
      <c r="AA9" s="1"/>
      <c r="AB9" s="1"/>
      <c r="AC9" s="1"/>
      <c r="AD9" s="1"/>
      <c r="AE9" s="1"/>
      <c r="AF9" s="1"/>
      <c r="AG9" s="1"/>
    </row>
    <row r="10" ht="13.5" customHeight="1">
      <c r="A10" s="63"/>
      <c r="B10" s="64"/>
      <c r="C10" s="64"/>
      <c r="D10" s="65" t="s">
        <v>36</v>
      </c>
      <c r="E10" s="67" t="s">
        <v>37</v>
      </c>
      <c r="F10" s="67" t="s">
        <v>39</v>
      </c>
      <c r="G10" s="65" t="s">
        <v>36</v>
      </c>
      <c r="H10" s="67" t="s">
        <v>37</v>
      </c>
      <c r="I10" s="67" t="s">
        <v>39</v>
      </c>
      <c r="J10" s="65" t="s">
        <v>36</v>
      </c>
      <c r="K10" s="67" t="s">
        <v>37</v>
      </c>
      <c r="L10" s="67" t="s">
        <v>39</v>
      </c>
      <c r="M10" s="65" t="s">
        <v>36</v>
      </c>
      <c r="N10" s="67" t="s">
        <v>37</v>
      </c>
      <c r="O10" s="67" t="s">
        <v>39</v>
      </c>
      <c r="P10" s="65" t="s">
        <v>36</v>
      </c>
      <c r="Q10" s="67" t="s">
        <v>37</v>
      </c>
      <c r="R10" s="67" t="s">
        <v>39</v>
      </c>
      <c r="S10" s="65" t="s">
        <v>36</v>
      </c>
      <c r="T10" s="67" t="s">
        <v>37</v>
      </c>
      <c r="U10" s="67" t="s">
        <v>39</v>
      </c>
      <c r="V10" s="65" t="s">
        <v>36</v>
      </c>
      <c r="W10" s="67" t="s">
        <v>37</v>
      </c>
      <c r="X10" s="67" t="s">
        <v>39</v>
      </c>
      <c r="Y10" s="64"/>
      <c r="Z10" s="1"/>
      <c r="AA10" s="1"/>
      <c r="AB10" s="1"/>
      <c r="AC10" s="1"/>
      <c r="AD10" s="1"/>
      <c r="AE10" s="1"/>
      <c r="AF10" s="1"/>
      <c r="AG10" s="1"/>
    </row>
    <row r="11" ht="13.5" customHeight="1">
      <c r="A11" s="71" t="s">
        <v>41</v>
      </c>
      <c r="B11" s="78" t="s">
        <v>79</v>
      </c>
      <c r="C11" s="80">
        <v>1.0</v>
      </c>
      <c r="D11" s="82">
        <v>2.21</v>
      </c>
      <c r="E11" s="82">
        <v>2.21</v>
      </c>
      <c r="F11" s="85">
        <f>Resources!G24</f>
        <v>2.20955414</v>
      </c>
      <c r="G11" s="86">
        <v>2.44</v>
      </c>
      <c r="H11" s="86">
        <v>2.44</v>
      </c>
      <c r="I11" s="85">
        <f>Resources!G25</f>
        <v>2.437208333</v>
      </c>
      <c r="J11" s="86">
        <v>1.95</v>
      </c>
      <c r="K11" s="86">
        <v>1.95</v>
      </c>
      <c r="L11" s="85">
        <f>Resources!G26</f>
        <v>1.953699044</v>
      </c>
      <c r="M11" s="85"/>
      <c r="N11" s="85"/>
      <c r="O11" s="85" t="str">
        <f t="shared" ref="O11:O12" si="1">#N/A</f>
        <v>#N/A</v>
      </c>
      <c r="P11" s="85"/>
      <c r="Q11" s="85"/>
      <c r="R11" s="85" t="str">
        <f t="shared" ref="R11:R12" si="2">#N/A</f>
        <v>#N/A</v>
      </c>
      <c r="S11" s="85"/>
      <c r="T11" s="85"/>
      <c r="U11" s="85" t="str">
        <f t="shared" ref="U11:U12" si="3">#N/A</f>
        <v>#N/A</v>
      </c>
      <c r="V11" s="86">
        <v>1.92</v>
      </c>
      <c r="W11" s="90">
        <v>1.92</v>
      </c>
      <c r="X11" s="85">
        <f>Resources!G27</f>
        <v>2.067596068</v>
      </c>
      <c r="Y11" s="92"/>
      <c r="Z11" s="1"/>
      <c r="AA11" s="1"/>
      <c r="AB11" s="1"/>
      <c r="AC11" s="1"/>
      <c r="AD11" s="1"/>
      <c r="AE11" s="1"/>
      <c r="AF11" s="1"/>
      <c r="AG11" s="1"/>
    </row>
    <row r="12" ht="19.5" customHeight="1">
      <c r="A12" s="71" t="s">
        <v>82</v>
      </c>
      <c r="B12" s="78" t="s">
        <v>83</v>
      </c>
      <c r="C12" s="94">
        <v>1.0</v>
      </c>
      <c r="D12" s="82">
        <v>2.71</v>
      </c>
      <c r="E12" s="82">
        <v>2.71</v>
      </c>
      <c r="F12" s="85">
        <f>Resources!F24</f>
        <v>2.706105963</v>
      </c>
      <c r="G12" s="86">
        <v>1.3</v>
      </c>
      <c r="H12" s="86">
        <v>1.3</v>
      </c>
      <c r="I12" s="85">
        <f>Resources!F25</f>
        <v>1.301066875</v>
      </c>
      <c r="J12" s="90">
        <v>5.59</v>
      </c>
      <c r="K12" s="90">
        <v>5.59</v>
      </c>
      <c r="L12" s="85">
        <v>5.59</v>
      </c>
      <c r="M12" s="85"/>
      <c r="N12" s="85"/>
      <c r="O12" s="85" t="str">
        <f t="shared" si="1"/>
        <v>#N/A</v>
      </c>
      <c r="P12" s="85"/>
      <c r="Q12" s="85"/>
      <c r="R12" s="85" t="str">
        <f t="shared" si="2"/>
        <v>#N/A</v>
      </c>
      <c r="S12" s="85"/>
      <c r="T12" s="85"/>
      <c r="U12" s="85" t="str">
        <f t="shared" si="3"/>
        <v>#N/A</v>
      </c>
      <c r="V12" s="86">
        <v>5.01</v>
      </c>
      <c r="W12" s="90">
        <v>5.01</v>
      </c>
      <c r="X12" s="85">
        <f>Resources!F27</f>
        <v>2.560421858</v>
      </c>
      <c r="Y12" s="96"/>
      <c r="Z12" s="1"/>
      <c r="AA12" s="1"/>
      <c r="AB12" s="1"/>
      <c r="AC12" s="1"/>
      <c r="AD12" s="1"/>
      <c r="AE12" s="1"/>
      <c r="AF12" s="1"/>
      <c r="AG12" s="1"/>
    </row>
    <row r="13" ht="27.0" customHeight="1">
      <c r="A13" s="71" t="s">
        <v>84</v>
      </c>
      <c r="B13" s="78" t="s">
        <v>85</v>
      </c>
      <c r="C13" s="94" t="s">
        <v>86</v>
      </c>
      <c r="D13" s="98">
        <v>0.97</v>
      </c>
      <c r="E13" s="98">
        <v>1.0</v>
      </c>
      <c r="F13" s="98">
        <v>0.98</v>
      </c>
      <c r="G13" s="86">
        <v>0.92</v>
      </c>
      <c r="H13" s="86">
        <v>0.53</v>
      </c>
      <c r="I13" s="82">
        <v>0.91</v>
      </c>
      <c r="J13" s="86">
        <v>0.99</v>
      </c>
      <c r="K13" s="86">
        <v>0.97</v>
      </c>
      <c r="L13" s="82">
        <v>0.97</v>
      </c>
      <c r="M13" s="85"/>
      <c r="N13" s="85"/>
      <c r="O13" s="85"/>
      <c r="P13" s="85"/>
      <c r="Q13" s="85"/>
      <c r="R13" s="85"/>
      <c r="S13" s="85"/>
      <c r="T13" s="85"/>
      <c r="U13" s="85"/>
      <c r="V13" s="86">
        <v>1.0</v>
      </c>
      <c r="W13" s="86">
        <v>0.83</v>
      </c>
      <c r="X13" s="82">
        <f t="shared" ref="X13:X14" si="4">SUM(L13+I13+F13)/3</f>
        <v>0.9533333333</v>
      </c>
      <c r="Y13" s="101"/>
      <c r="Z13" s="1"/>
      <c r="AA13" s="1"/>
      <c r="AB13" s="1"/>
      <c r="AC13" s="1"/>
      <c r="AD13" s="1"/>
      <c r="AE13" s="1"/>
      <c r="AF13" s="1"/>
      <c r="AG13" s="1"/>
    </row>
    <row r="14" ht="27.0" customHeight="1">
      <c r="A14" s="71" t="s">
        <v>88</v>
      </c>
      <c r="B14" s="78" t="s">
        <v>89</v>
      </c>
      <c r="C14" s="94" t="s">
        <v>86</v>
      </c>
      <c r="D14" s="86">
        <v>0.97</v>
      </c>
      <c r="E14" s="82">
        <v>1.0</v>
      </c>
      <c r="F14" s="82">
        <v>0.98</v>
      </c>
      <c r="G14" s="86">
        <v>0.92</v>
      </c>
      <c r="H14" s="86">
        <v>0.53</v>
      </c>
      <c r="I14" s="98">
        <v>0.91</v>
      </c>
      <c r="J14" s="86">
        <v>0.99</v>
      </c>
      <c r="K14" s="86">
        <v>0.97</v>
      </c>
      <c r="L14" s="98">
        <v>0.97</v>
      </c>
      <c r="M14" s="104"/>
      <c r="N14" s="104"/>
      <c r="O14" s="104"/>
      <c r="P14" s="104"/>
      <c r="Q14" s="104"/>
      <c r="R14" s="104"/>
      <c r="S14" s="104"/>
      <c r="T14" s="104"/>
      <c r="U14" s="104"/>
      <c r="V14" s="86">
        <v>1.0</v>
      </c>
      <c r="W14" s="86">
        <v>0.83</v>
      </c>
      <c r="X14" s="82">
        <f t="shared" si="4"/>
        <v>0.9533333333</v>
      </c>
      <c r="Y14" s="101" t="s">
        <v>91</v>
      </c>
      <c r="Z14" s="1"/>
      <c r="AA14" s="1"/>
      <c r="AB14" s="1"/>
      <c r="AC14" s="1"/>
      <c r="AD14" s="1"/>
      <c r="AE14" s="1"/>
      <c r="AF14" s="1"/>
      <c r="AG14" s="1"/>
    </row>
    <row r="15" ht="24.0" customHeight="1">
      <c r="A15" s="71" t="s">
        <v>92</v>
      </c>
      <c r="B15" s="78" t="s">
        <v>93</v>
      </c>
      <c r="C15" s="94">
        <v>0.5</v>
      </c>
      <c r="D15" s="86">
        <v>0.89</v>
      </c>
      <c r="E15" s="86">
        <v>0.89</v>
      </c>
      <c r="F15" s="90">
        <f>Resources!O24</f>
        <v>0.7856852787</v>
      </c>
      <c r="G15" s="86">
        <v>0.61</v>
      </c>
      <c r="H15" s="86">
        <v>1.2</v>
      </c>
      <c r="I15" s="90">
        <f>Resources!O25</f>
        <v>1.172385833</v>
      </c>
      <c r="J15" s="86">
        <v>0.79</v>
      </c>
      <c r="K15" s="86">
        <v>0.74</v>
      </c>
      <c r="L15" s="90">
        <f>Resources!O26</f>
        <v>0.5946796977</v>
      </c>
      <c r="M15" s="90"/>
      <c r="N15" s="90"/>
      <c r="O15" s="90" t="str">
        <f t="shared" ref="O15:O16" si="5">#N/A</f>
        <v>#N/A</v>
      </c>
      <c r="P15" s="90"/>
      <c r="Q15" s="90"/>
      <c r="R15" s="90" t="str">
        <f t="shared" ref="R15:R16" si="6">#N/A</f>
        <v>#N/A</v>
      </c>
      <c r="S15" s="90"/>
      <c r="T15" s="90"/>
      <c r="U15" s="90" t="str">
        <f t="shared" ref="U15:U16" si="7">#N/A</f>
        <v>#N/A</v>
      </c>
      <c r="V15" s="86">
        <v>0.84</v>
      </c>
      <c r="W15" s="86">
        <v>0.86</v>
      </c>
      <c r="X15" s="90">
        <f>Resources!O27</f>
        <v>0.7161470737</v>
      </c>
      <c r="Y15" s="113"/>
      <c r="Z15" s="1"/>
      <c r="AA15" s="1"/>
      <c r="AB15" s="1"/>
      <c r="AC15" s="1"/>
      <c r="AD15" s="1"/>
      <c r="AE15" s="1"/>
      <c r="AF15" s="1"/>
      <c r="AG15" s="1"/>
    </row>
    <row r="16" ht="22.5" customHeight="1">
      <c r="A16" s="71" t="s">
        <v>97</v>
      </c>
      <c r="B16" s="78" t="s">
        <v>98</v>
      </c>
      <c r="C16" s="94">
        <v>0.5</v>
      </c>
      <c r="D16" s="86">
        <v>0.9</v>
      </c>
      <c r="E16" s="86">
        <v>0.89</v>
      </c>
      <c r="F16" s="90">
        <f>Resources!N24</f>
        <v>0.785873614</v>
      </c>
      <c r="G16" s="86">
        <v>0.58</v>
      </c>
      <c r="H16" s="86">
        <v>1.07</v>
      </c>
      <c r="I16" s="90">
        <f>Resources!N25</f>
        <v>1.046465278</v>
      </c>
      <c r="J16" s="86">
        <v>0.64</v>
      </c>
      <c r="K16" s="86">
        <v>0.57</v>
      </c>
      <c r="L16" s="90">
        <f>Resources!N26</f>
        <v>0.488144495</v>
      </c>
      <c r="M16" s="90"/>
      <c r="N16" s="90"/>
      <c r="O16" s="90" t="str">
        <f t="shared" si="5"/>
        <v>#N/A</v>
      </c>
      <c r="P16" s="90"/>
      <c r="Q16" s="90"/>
      <c r="R16" s="90" t="str">
        <f t="shared" si="6"/>
        <v>#N/A</v>
      </c>
      <c r="S16" s="90"/>
      <c r="T16" s="90"/>
      <c r="U16" s="90" t="str">
        <f t="shared" si="7"/>
        <v>#N/A</v>
      </c>
      <c r="V16" s="86">
        <v>0.73</v>
      </c>
      <c r="W16" s="86">
        <v>0.74</v>
      </c>
      <c r="X16" s="90">
        <f>Resources!N27</f>
        <v>0.6487759093</v>
      </c>
      <c r="Y16" s="120" t="s">
        <v>105</v>
      </c>
      <c r="Z16" s="1"/>
      <c r="AA16" s="1"/>
      <c r="AB16" s="1"/>
      <c r="AC16" s="1"/>
      <c r="AD16" s="1"/>
      <c r="AE16" s="1"/>
      <c r="AF16" s="1"/>
      <c r="AG16" s="1"/>
    </row>
    <row r="17" ht="12.75" customHeight="1">
      <c r="A17" s="1"/>
      <c r="B17" s="1"/>
      <c r="C17" s="2"/>
      <c r="D17" s="2"/>
      <c r="E17" s="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c r="A18" s="1"/>
      <c r="B18" s="1"/>
      <c r="C18" s="123"/>
      <c r="D18" s="2"/>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c r="A19" s="1"/>
      <c r="B19" s="40"/>
      <c r="C19" s="2"/>
      <c r="D19" s="2"/>
      <c r="E19" s="2"/>
      <c r="F19" s="2"/>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c r="A20" s="1"/>
      <c r="B20" s="1"/>
      <c r="C20" s="2"/>
      <c r="D20" s="2"/>
      <c r="E20" s="2"/>
      <c r="F20" s="2"/>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c r="A21" s="127" t="s">
        <v>144</v>
      </c>
      <c r="B21" s="132" t="s">
        <v>148</v>
      </c>
      <c r="C21" s="2"/>
      <c r="D21" s="2"/>
      <c r="E21" s="2"/>
      <c r="F21" s="2"/>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c r="A22" s="1"/>
      <c r="B22" s="134"/>
      <c r="C22" s="2"/>
      <c r="D22" s="2"/>
      <c r="E22" s="2"/>
      <c r="F22" s="2"/>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c r="A23" s="1"/>
      <c r="B23" s="134"/>
      <c r="C23" s="2"/>
      <c r="D23" s="2"/>
      <c r="E23" s="2"/>
      <c r="F23" s="2"/>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c r="A24" s="1"/>
      <c r="B24" s="1"/>
      <c r="C24" s="2"/>
      <c r="D24" s="2"/>
      <c r="E24" s="2"/>
      <c r="F24" s="2"/>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c r="A25" s="1"/>
      <c r="B25" s="1"/>
      <c r="C25" s="2"/>
      <c r="D25" s="2"/>
      <c r="E25" s="2"/>
      <c r="F25" s="2"/>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2.75" customHeight="1">
      <c r="A26" s="1"/>
      <c r="B26" s="1"/>
      <c r="C26" s="2"/>
      <c r="D26" s="2"/>
      <c r="E26" s="2"/>
      <c r="F26" s="2"/>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2.75" customHeight="1">
      <c r="A27" s="1"/>
      <c r="B27" s="1"/>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ht="12.75" customHeight="1">
      <c r="A28" s="1"/>
      <c r="B28" s="1"/>
      <c r="C28" s="2"/>
      <c r="D28" s="2"/>
      <c r="E28" s="2"/>
      <c r="F28" s="2"/>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ht="12.75" customHeight="1">
      <c r="A29" s="1"/>
      <c r="B29" s="1"/>
      <c r="C29" s="2"/>
      <c r="D29" s="2"/>
      <c r="E29" s="2"/>
      <c r="F29" s="2"/>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ht="12.75" customHeight="1">
      <c r="A30" s="1"/>
      <c r="B30" s="1"/>
      <c r="C30" s="2"/>
      <c r="D30" s="2"/>
      <c r="E30" s="2"/>
      <c r="F30" s="2"/>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ht="12.75" customHeight="1">
      <c r="A31" s="1"/>
      <c r="B31" s="1"/>
      <c r="C31" s="2"/>
      <c r="D31" s="2"/>
      <c r="E31" s="2"/>
      <c r="F31" s="2"/>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ht="12.75" customHeight="1">
      <c r="A32" s="1"/>
      <c r="B32" s="1"/>
      <c r="C32" s="2"/>
      <c r="D32" s="2"/>
      <c r="E32" s="2"/>
      <c r="F32" s="2"/>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ht="12.75" customHeight="1">
      <c r="A33" s="1"/>
      <c r="B33" s="1"/>
      <c r="C33" s="2"/>
      <c r="D33" s="2"/>
      <c r="E33" s="2"/>
      <c r="F33" s="2"/>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ht="12.75" customHeight="1">
      <c r="A34" s="1"/>
      <c r="B34" s="1"/>
      <c r="C34" s="2"/>
      <c r="D34" s="2"/>
      <c r="E34" s="2"/>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ht="12.75" customHeight="1">
      <c r="A35" s="1"/>
      <c r="B35" s="1"/>
      <c r="C35" s="2"/>
      <c r="D35" s="2"/>
      <c r="E35" s="2"/>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ht="12.75" customHeight="1">
      <c r="A36" s="1"/>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ht="12.75" customHeight="1">
      <c r="A37" s="1"/>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ht="12.75" customHeight="1">
      <c r="A38" s="1"/>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ht="12.75" customHeight="1">
      <c r="A39" s="1"/>
      <c r="B39" s="1"/>
      <c r="C39" s="2"/>
      <c r="D39" s="2"/>
      <c r="E39" s="2"/>
      <c r="F39" s="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ht="12.75" customHeight="1">
      <c r="A40" s="1"/>
      <c r="B40" s="1"/>
      <c r="C40" s="2"/>
      <c r="D40" s="2"/>
      <c r="E40" s="2"/>
      <c r="F40" s="2"/>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ht="12.75" customHeight="1">
      <c r="A41" s="1"/>
      <c r="B41" s="1"/>
      <c r="C41" s="2"/>
      <c r="D41" s="2"/>
      <c r="E41" s="2"/>
      <c r="F41" s="2"/>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ht="12.75" customHeight="1">
      <c r="A42" s="1"/>
      <c r="B42" s="1"/>
      <c r="C42" s="2"/>
      <c r="D42" s="2"/>
      <c r="E42" s="2"/>
      <c r="F42" s="2"/>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2.75" customHeight="1">
      <c r="A43" s="1"/>
      <c r="B43" s="1"/>
      <c r="C43" s="2"/>
      <c r="D43" s="2"/>
      <c r="E43" s="2"/>
      <c r="F43" s="2"/>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ht="12.75" customHeight="1">
      <c r="A44" s="1"/>
      <c r="B44" s="1"/>
      <c r="C44" s="2"/>
      <c r="D44" s="2"/>
      <c r="E44" s="2"/>
      <c r="F44" s="2"/>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2.75" customHeight="1">
      <c r="A45" s="1"/>
      <c r="B45" s="1"/>
      <c r="C45" s="2"/>
      <c r="D45" s="2"/>
      <c r="E45" s="2"/>
      <c r="F45" s="2"/>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2.75" customHeight="1">
      <c r="A46" s="1"/>
      <c r="B46" s="1"/>
      <c r="C46" s="2"/>
      <c r="D46" s="2"/>
      <c r="E46" s="2"/>
      <c r="F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2.75" customHeight="1">
      <c r="A47" s="1"/>
      <c r="B47" s="1"/>
      <c r="C47" s="2"/>
      <c r="D47" s="2"/>
      <c r="E47" s="2"/>
      <c r="F47" s="2"/>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2.75" customHeight="1">
      <c r="A48" s="1"/>
      <c r="B48" s="1"/>
      <c r="C48" s="2"/>
      <c r="D48" s="2"/>
      <c r="E48" s="2"/>
      <c r="F48" s="2"/>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2.75" customHeight="1">
      <c r="A49" s="1"/>
      <c r="B49" s="1"/>
      <c r="C49" s="2"/>
      <c r="D49" s="2"/>
      <c r="E49" s="2"/>
      <c r="F49" s="2"/>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2.75" customHeight="1">
      <c r="A50" s="1"/>
      <c r="B50" s="1"/>
      <c r="C50" s="2"/>
      <c r="D50" s="2"/>
      <c r="E50" s="2"/>
      <c r="F50" s="2"/>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2.75" customHeight="1">
      <c r="A51" s="1"/>
      <c r="B51" s="1"/>
      <c r="C51" s="2"/>
      <c r="D51" s="2"/>
      <c r="E51" s="2"/>
      <c r="F51" s="2"/>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2.75" customHeight="1">
      <c r="A52" s="1"/>
      <c r="B52" s="1"/>
      <c r="C52" s="2"/>
      <c r="D52" s="2"/>
      <c r="E52" s="2"/>
      <c r="F52" s="2"/>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2.75" customHeight="1">
      <c r="A53" s="1"/>
      <c r="B53" s="1"/>
      <c r="C53" s="2"/>
      <c r="D53" s="2"/>
      <c r="E53" s="2"/>
      <c r="F53" s="2"/>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2.75" customHeight="1">
      <c r="A54" s="1"/>
      <c r="B54" s="1"/>
      <c r="C54" s="2"/>
      <c r="D54" s="2"/>
      <c r="E54" s="2"/>
      <c r="F54" s="2"/>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2.75" customHeight="1">
      <c r="A55" s="1"/>
      <c r="B55" s="1"/>
      <c r="C55" s="2"/>
      <c r="D55" s="2"/>
      <c r="E55" s="2"/>
      <c r="F55" s="2"/>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2.75" customHeight="1">
      <c r="A56" s="1"/>
      <c r="B56" s="1"/>
      <c r="C56" s="2"/>
      <c r="D56" s="2"/>
      <c r="E56" s="2"/>
      <c r="F56" s="2"/>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2.75" customHeight="1">
      <c r="A57" s="1"/>
      <c r="B57" s="1"/>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2.75" customHeight="1">
      <c r="A58" s="1"/>
      <c r="B58" s="1"/>
      <c r="C58" s="2"/>
      <c r="D58" s="2"/>
      <c r="E58" s="2"/>
      <c r="F58" s="2"/>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2.75" customHeight="1">
      <c r="A59" s="1"/>
      <c r="B59" s="1"/>
      <c r="C59" s="2"/>
      <c r="D59" s="2"/>
      <c r="E59" s="2"/>
      <c r="F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2.75" customHeight="1">
      <c r="A60" s="1"/>
      <c r="B60" s="1"/>
      <c r="C60" s="2"/>
      <c r="D60" s="2"/>
      <c r="E60" s="2"/>
      <c r="F60" s="2"/>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2.75" customHeight="1">
      <c r="A61" s="1"/>
      <c r="B61" s="1"/>
      <c r="C61" s="2"/>
      <c r="D61" s="2"/>
      <c r="E61" s="2"/>
      <c r="F61" s="2"/>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2.75" customHeight="1">
      <c r="A62" s="1"/>
      <c r="B62" s="1"/>
      <c r="C62" s="2"/>
      <c r="D62" s="2"/>
      <c r="E62" s="2"/>
      <c r="F62" s="2"/>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2.75" customHeight="1">
      <c r="A63" s="1"/>
      <c r="B63" s="1"/>
      <c r="C63" s="2"/>
      <c r="D63" s="2"/>
      <c r="E63" s="2"/>
      <c r="F63" s="2"/>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2.75" customHeight="1">
      <c r="A64" s="1"/>
      <c r="B64" s="1"/>
      <c r="C64" s="2"/>
      <c r="D64" s="2"/>
      <c r="E64" s="2"/>
      <c r="F64" s="2"/>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2.75" customHeight="1">
      <c r="A65" s="1"/>
      <c r="B65" s="1"/>
      <c r="C65" s="2"/>
      <c r="D65" s="2"/>
      <c r="E65" s="2"/>
      <c r="F65" s="2"/>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2.75" customHeight="1">
      <c r="A66" s="1"/>
      <c r="B66" s="1"/>
      <c r="C66" s="2"/>
      <c r="D66" s="2"/>
      <c r="E66" s="2"/>
      <c r="F66" s="2"/>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2.75" customHeight="1">
      <c r="A67" s="1"/>
      <c r="B67" s="1"/>
      <c r="C67" s="2"/>
      <c r="D67" s="2"/>
      <c r="E67" s="2"/>
      <c r="F67" s="2"/>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2.75" customHeight="1">
      <c r="A68" s="1"/>
      <c r="B68" s="1"/>
      <c r="C68" s="2"/>
      <c r="D68" s="2"/>
      <c r="E68" s="2"/>
      <c r="F68" s="2"/>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2.75" customHeight="1">
      <c r="A69" s="1"/>
      <c r="B69" s="1"/>
      <c r="C69" s="2"/>
      <c r="D69" s="2"/>
      <c r="E69" s="2"/>
      <c r="F69" s="2"/>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2.75" customHeight="1">
      <c r="A70" s="1"/>
      <c r="B70" s="1"/>
      <c r="C70" s="2"/>
      <c r="D70" s="2"/>
      <c r="E70" s="2"/>
      <c r="F70" s="2"/>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2.75" customHeight="1">
      <c r="A71" s="1"/>
      <c r="B71" s="1"/>
      <c r="C71" s="2"/>
      <c r="D71" s="2"/>
      <c r="E71" s="2"/>
      <c r="F71" s="2"/>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2.75" customHeight="1">
      <c r="A72" s="1"/>
      <c r="B72" s="1"/>
      <c r="C72" s="2"/>
      <c r="D72" s="2"/>
      <c r="E72" s="2"/>
      <c r="F72" s="2"/>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2.75" customHeight="1">
      <c r="A73" s="1"/>
      <c r="B73" s="1"/>
      <c r="C73" s="2"/>
      <c r="D73" s="2"/>
      <c r="E73" s="2"/>
      <c r="F73" s="2"/>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2.75" customHeight="1">
      <c r="A74" s="1"/>
      <c r="B74" s="1"/>
      <c r="C74" s="2"/>
      <c r="D74" s="2"/>
      <c r="E74" s="2"/>
      <c r="F74" s="2"/>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2.75" customHeight="1">
      <c r="A75" s="1"/>
      <c r="B75" s="1"/>
      <c r="C75" s="2"/>
      <c r="D75" s="2"/>
      <c r="E75" s="2"/>
      <c r="F75" s="2"/>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2.75" customHeight="1">
      <c r="A76" s="1"/>
      <c r="B76" s="1"/>
      <c r="C76" s="2"/>
      <c r="D76" s="2"/>
      <c r="E76" s="2"/>
      <c r="F76" s="2"/>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2.75" customHeight="1">
      <c r="A77" s="1"/>
      <c r="B77" s="1"/>
      <c r="C77" s="2"/>
      <c r="D77" s="2"/>
      <c r="E77" s="2"/>
      <c r="F77" s="2"/>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2.75" customHeight="1">
      <c r="A78" s="1"/>
      <c r="B78" s="1"/>
      <c r="C78" s="2"/>
      <c r="D78" s="2"/>
      <c r="E78" s="2"/>
      <c r="F78" s="2"/>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2.75" customHeight="1">
      <c r="A79" s="1"/>
      <c r="B79" s="1"/>
      <c r="C79" s="2"/>
      <c r="D79" s="2"/>
      <c r="E79" s="2"/>
      <c r="F79" s="2"/>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2.75" customHeight="1">
      <c r="A80" s="1"/>
      <c r="B80" s="1"/>
      <c r="C80" s="2"/>
      <c r="D80" s="2"/>
      <c r="E80" s="2"/>
      <c r="F80" s="2"/>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2.75" customHeight="1">
      <c r="A81" s="1"/>
      <c r="B81" s="1"/>
      <c r="C81" s="2"/>
      <c r="D81" s="2"/>
      <c r="E81" s="2"/>
      <c r="F81" s="2"/>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2.75" customHeight="1">
      <c r="A82" s="1"/>
      <c r="B82" s="1"/>
      <c r="C82" s="2"/>
      <c r="D82" s="2"/>
      <c r="E82" s="2"/>
      <c r="F82" s="2"/>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2.75" customHeight="1">
      <c r="A83" s="1"/>
      <c r="B83" s="1"/>
      <c r="C83" s="2"/>
      <c r="D83" s="2"/>
      <c r="E83" s="2"/>
      <c r="F83" s="2"/>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2.75" customHeight="1">
      <c r="A84" s="1"/>
      <c r="B84" s="1"/>
      <c r="C84" s="2"/>
      <c r="D84" s="2"/>
      <c r="E84" s="2"/>
      <c r="F84" s="2"/>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2.75" customHeight="1">
      <c r="A85" s="1"/>
      <c r="B85" s="1"/>
      <c r="C85" s="2"/>
      <c r="D85" s="2"/>
      <c r="E85" s="2"/>
      <c r="F85" s="2"/>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2.75" customHeight="1">
      <c r="A86" s="1"/>
      <c r="B86" s="1"/>
      <c r="C86" s="2"/>
      <c r="D86" s="2"/>
      <c r="E86" s="2"/>
      <c r="F86" s="2"/>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2.75" customHeight="1">
      <c r="A87" s="1"/>
      <c r="B87" s="1"/>
      <c r="C87" s="2"/>
      <c r="D87" s="2"/>
      <c r="E87" s="2"/>
      <c r="F87" s="2"/>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2.75" customHeight="1">
      <c r="A88" s="1"/>
      <c r="B88" s="1"/>
      <c r="C88" s="2"/>
      <c r="D88" s="2"/>
      <c r="E88" s="2"/>
      <c r="F88" s="2"/>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2.75" customHeight="1">
      <c r="A89" s="1"/>
      <c r="B89" s="1"/>
      <c r="C89" s="2"/>
      <c r="D89" s="2"/>
      <c r="E89" s="2"/>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2.75" customHeight="1">
      <c r="A90" s="1"/>
      <c r="B90" s="1"/>
      <c r="C90" s="2"/>
      <c r="D90" s="2"/>
      <c r="E90" s="2"/>
      <c r="F90" s="2"/>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2.75" customHeight="1">
      <c r="A91" s="1"/>
      <c r="B91" s="1"/>
      <c r="C91" s="2"/>
      <c r="D91" s="2"/>
      <c r="E91" s="2"/>
      <c r="F91" s="2"/>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2.75" customHeight="1">
      <c r="A92" s="1"/>
      <c r="B92" s="1"/>
      <c r="C92" s="2"/>
      <c r="D92" s="2"/>
      <c r="E92" s="2"/>
      <c r="F92" s="2"/>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2.75" customHeight="1">
      <c r="A93" s="1"/>
      <c r="B93" s="1"/>
      <c r="C93" s="2"/>
      <c r="D93" s="2"/>
      <c r="E93" s="2"/>
      <c r="F93" s="2"/>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2.75" customHeight="1">
      <c r="A94" s="1"/>
      <c r="B94" s="1"/>
      <c r="C94" s="2"/>
      <c r="D94" s="2"/>
      <c r="E94" s="2"/>
      <c r="F94" s="2"/>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2.75" customHeight="1">
      <c r="A95" s="1"/>
      <c r="B95" s="1"/>
      <c r="C95" s="2"/>
      <c r="D95" s="2"/>
      <c r="E95" s="2"/>
      <c r="F95" s="2"/>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2.75" customHeight="1">
      <c r="A96" s="1"/>
      <c r="B96" s="1"/>
      <c r="C96" s="2"/>
      <c r="D96" s="2"/>
      <c r="E96" s="2"/>
      <c r="F96" s="2"/>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2.75" customHeight="1">
      <c r="A97" s="1"/>
      <c r="B97" s="1"/>
      <c r="C97" s="2"/>
      <c r="D97" s="2"/>
      <c r="E97" s="2"/>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2.75" customHeight="1">
      <c r="A98" s="1"/>
      <c r="B98" s="1"/>
      <c r="C98" s="2"/>
      <c r="D98" s="2"/>
      <c r="E98" s="2"/>
      <c r="F98" s="2"/>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2.75" customHeight="1">
      <c r="A99" s="1"/>
      <c r="B99" s="1"/>
      <c r="C99" s="2"/>
      <c r="D99" s="2"/>
      <c r="E99" s="2"/>
      <c r="F99" s="2"/>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2.75" customHeight="1">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2.75" customHeight="1">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2.75" customHeight="1">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2.75" customHeight="1">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2.75" customHeight="1">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2.75" customHeight="1">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2.75" customHeight="1">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2.75" customHeight="1">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2.75" customHeight="1">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2.75" customHeight="1">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2.75" customHeight="1">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2.75" customHeight="1">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2.75" customHeight="1">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2.75" customHeight="1">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2.75" customHeight="1">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2.75" customHeight="1">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2.75" customHeight="1">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2.75" customHeight="1">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2.75" customHeight="1">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2.75" customHeight="1">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2.75" customHeight="1">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2.75" customHeight="1">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2.75" customHeight="1">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2.75" customHeight="1">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2.75" customHeight="1">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2.75" customHeight="1">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2.75" customHeight="1">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2.75" customHeight="1">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2.75" customHeight="1">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2.75" customHeight="1">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2.75" customHeight="1">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2.75" customHeight="1">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2.75" customHeight="1">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2.75" customHeight="1">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2.75" customHeight="1">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2.75" customHeight="1">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2.75" customHeight="1">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2.75" customHeight="1">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2.75" customHeight="1">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2.75" customHeight="1">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2.75" customHeight="1">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2.75" customHeight="1">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2.75" customHeight="1">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2.75" customHeight="1">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2.75" customHeight="1">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2.75" customHeight="1">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2.75" customHeight="1">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2.75" customHeight="1">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2.75" customHeight="1">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2.75" customHeight="1">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2.75" customHeight="1">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2.75" customHeight="1">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2.75" customHeight="1">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2.75" customHeight="1">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2.75" customHeight="1">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2.75" customHeight="1">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2.75" customHeight="1">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2.75" customHeight="1">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2.75" customHeight="1">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2.75" customHeight="1">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2.75" customHeight="1">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2.75" customHeight="1">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2.75" customHeight="1">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2.75" customHeight="1">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2.75" customHeight="1">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2.75" customHeight="1">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2.75" customHeight="1">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2.75" customHeight="1">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2.75" customHeight="1">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2.75" customHeight="1">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2.75" customHeight="1">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2.75" customHeight="1">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2.75" customHeight="1">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2.75" customHeight="1">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2.75" customHeight="1">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2.75" customHeight="1">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2.75" customHeight="1">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2.75" customHeight="1">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2.75" customHeight="1">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2.75" customHeight="1">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2.75" customHeight="1">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2.75" customHeight="1">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2.75" customHeight="1">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2.75" customHeight="1">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2.75" customHeight="1">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2.75" customHeight="1">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2.75" customHeight="1">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2.75" customHeight="1">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2.75" customHeight="1">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2.75" customHeight="1">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2.75" customHeight="1">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2.75" customHeight="1">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2.75" customHeight="1">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2.75" customHeight="1">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2.75" customHeight="1">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2.75" customHeight="1">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2.75" customHeight="1">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2.75" customHeight="1">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2.75" customHeight="1">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2.75" customHeight="1">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2.75" customHeight="1">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2.75" customHeight="1">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2.75" customHeight="1">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2.75" customHeight="1">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2.75" customHeight="1">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2.75" customHeight="1">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2.75" customHeight="1">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2.75" customHeight="1">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2.75" customHeight="1">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2.75" customHeight="1">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2.75" customHeight="1">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2.75" customHeight="1">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2.75" customHeight="1">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2.75" customHeight="1">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2.75" customHeight="1">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2.75" customHeight="1">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2.75" customHeight="1">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2.75" customHeight="1">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2.75" customHeight="1">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2.75" customHeight="1">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2.75" customHeight="1">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2.75" customHeight="1">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2.75" customHeight="1">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2.75" customHeight="1">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2.75" customHeight="1">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2.75" customHeight="1">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2.75" customHeight="1">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2.75" customHeight="1">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2.75" customHeight="1">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2.75" customHeight="1">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2.75" customHeight="1">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2.75" customHeight="1">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2.75" customHeight="1">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2.75" customHeight="1">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2.75" customHeight="1">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2.75" customHeight="1">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2.75" customHeight="1">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2.75" customHeight="1">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2.75" customHeight="1">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2.75" customHeight="1">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2.75" customHeight="1">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2.75" customHeight="1">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2.75" customHeight="1">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2.75" customHeight="1">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2.75" customHeight="1">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2.75" customHeight="1">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2.75" customHeight="1">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2.75" customHeight="1">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2.75" customHeight="1">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2.75" customHeight="1">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2.75" customHeight="1">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2.75" customHeight="1">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2.75" customHeight="1">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2.75" customHeight="1">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2.75" customHeight="1">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2.75" customHeight="1">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2.75" customHeight="1">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2.75" customHeight="1">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2.75" customHeight="1">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2.75" customHeight="1">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2.75" customHeight="1">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2.75" customHeight="1">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2.75" customHeight="1">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2.75" customHeight="1">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2.75" customHeight="1">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2.75" customHeight="1">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2.75" customHeight="1">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ht="12.75" customHeight="1">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ht="12.75" customHeight="1">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ht="12.75" customHeight="1">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ht="12.75" customHeight="1">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ht="12.75" customHeight="1">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ht="12.75" customHeight="1">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ht="12.75" customHeight="1">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ht="12.75" customHeight="1">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ht="12.75" customHeight="1">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ht="12.75" customHeight="1">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ht="12.75" customHeight="1">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ht="12.75" customHeight="1">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ht="12.75" customHeight="1">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ht="12.75" customHeight="1">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ht="12.75" customHeight="1">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ht="12.75" customHeight="1">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ht="12.75" customHeight="1">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ht="12.75" customHeight="1">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ht="12.75" customHeight="1">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ht="12.75" customHeight="1">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ht="12.75" customHeight="1">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ht="12.75" customHeight="1">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ht="12.75" customHeight="1">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ht="12.75" customHeight="1">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ht="12.75" customHeight="1">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ht="12.75" customHeight="1">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ht="12.75" customHeight="1">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ht="12.75" customHeight="1">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ht="12.75" customHeight="1">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ht="12.75" customHeight="1">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ht="12.75" customHeight="1">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ht="12.75" customHeight="1">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ht="12.75" customHeight="1">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ht="12.75" customHeight="1">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ht="12.75" customHeight="1">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ht="12.75" customHeight="1">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ht="12.75" customHeight="1">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ht="12.75" customHeight="1">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ht="12.75" customHeight="1">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ht="12.75" customHeight="1">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ht="12.75" customHeight="1">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ht="12.75" customHeight="1">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ht="12.75" customHeight="1">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ht="12.75" customHeight="1">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ht="12.75" customHeight="1">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ht="12.75" customHeight="1">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ht="12.75" customHeight="1">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ht="12.75" customHeight="1">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ht="12.75" customHeight="1">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ht="12.75" customHeight="1">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ht="12.75" customHeight="1">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ht="12.75" customHeight="1">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ht="12.75" customHeight="1">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ht="12.75" customHeight="1">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ht="12.75" customHeight="1">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ht="12.75" customHeight="1">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ht="12.75" customHeight="1">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ht="12.75" customHeight="1">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ht="12.75" customHeight="1">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ht="12.75" customHeight="1">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ht="12.75" customHeight="1">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ht="12.75" customHeight="1">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ht="12.75" customHeight="1">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ht="12.75" customHeight="1">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ht="12.75" customHeight="1">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ht="12.75" customHeight="1">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ht="12.75" customHeight="1">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ht="12.75" customHeight="1">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ht="12.75" customHeight="1">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ht="12.75" customHeight="1">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ht="12.75" customHeight="1">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ht="12.75" customHeight="1">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ht="12.75" customHeight="1">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ht="12.75" customHeight="1">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ht="12.75" customHeight="1">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ht="12.75" customHeight="1">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ht="12.75" customHeight="1">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ht="12.75" customHeight="1">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ht="12.75" customHeight="1">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ht="12.75" customHeight="1">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ht="12.75" customHeight="1">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ht="12.75" customHeight="1">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ht="12.75" customHeight="1">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ht="12.75" customHeight="1">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ht="12.75" customHeight="1">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ht="12.75" customHeight="1">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ht="12.75" customHeight="1">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ht="12.75" customHeight="1">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ht="12.75" customHeight="1">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ht="12.75" customHeight="1">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ht="12.75" customHeight="1">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ht="12.75" customHeight="1">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ht="12.75" customHeight="1">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ht="12.75" customHeight="1">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ht="12.75" customHeight="1">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ht="12.75" customHeight="1">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ht="12.75" customHeight="1">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ht="12.75" customHeight="1">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ht="12.75" customHeight="1">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ht="12.75" customHeight="1">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ht="12.75" customHeight="1">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ht="12.75" customHeight="1">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ht="12.75" customHeight="1">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ht="12.75" customHeight="1">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ht="12.75" customHeight="1">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ht="12.75" customHeight="1">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ht="12.75" customHeight="1">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ht="12.75" customHeight="1">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ht="12.75" customHeight="1">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ht="12.75" customHeight="1">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ht="12.75" customHeight="1">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ht="12.75" customHeight="1">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ht="12.75" customHeight="1">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ht="12.75" customHeight="1">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ht="12.75" customHeight="1">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ht="12.75" customHeight="1">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ht="12.75" customHeight="1">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ht="12.75" customHeight="1">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ht="12.75" customHeight="1">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ht="12.75" customHeight="1">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ht="12.75" customHeight="1">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ht="12.75" customHeight="1">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ht="12.75" customHeight="1">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ht="12.75" customHeight="1">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ht="12.75" customHeight="1">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ht="12.75" customHeight="1">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ht="12.75" customHeight="1">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ht="12.75" customHeight="1">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ht="12.75" customHeight="1">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ht="12.75" customHeight="1">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ht="12.75" customHeight="1">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ht="12.75" customHeight="1">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ht="12.75" customHeight="1">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ht="12.75" customHeight="1">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ht="12.75" customHeight="1">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ht="12.75" customHeight="1">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ht="12.75" customHeight="1">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ht="12.75" customHeight="1">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ht="12.75" customHeight="1">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ht="12.75" customHeight="1">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ht="12.75" customHeight="1">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ht="12.75" customHeight="1">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ht="12.75" customHeight="1">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ht="12.75" customHeight="1">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ht="12.75" customHeight="1">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ht="12.75" customHeight="1">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ht="12.75" customHeight="1">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ht="12.75" customHeight="1">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ht="12.75" customHeight="1">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ht="12.75" customHeight="1">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ht="12.75" customHeight="1">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ht="12.75" customHeight="1">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ht="12.75" customHeight="1">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ht="12.75" customHeight="1">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ht="12.75" customHeight="1">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ht="12.75" customHeight="1">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ht="12.75" customHeight="1">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ht="12.75" customHeight="1">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ht="12.75" customHeight="1">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ht="12.75" customHeight="1">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ht="12.75" customHeight="1">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ht="12.75" customHeight="1">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ht="12.75" customHeight="1">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ht="12.75" customHeight="1">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ht="12.75" customHeight="1">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ht="12.75" customHeight="1">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ht="12.75" customHeight="1">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ht="12.75" customHeight="1">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ht="12.75" customHeight="1">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ht="12.75" customHeight="1">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ht="12.75" customHeight="1">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ht="12.75" customHeight="1">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ht="12.75" customHeight="1">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ht="12.75" customHeight="1">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ht="12.75" customHeight="1">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ht="12.75" customHeight="1">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ht="12.75" customHeight="1">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ht="12.75" customHeight="1">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ht="12.75" customHeight="1">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ht="12.75" customHeight="1">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ht="12.75" customHeight="1">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ht="12.75" customHeight="1">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ht="12.75" customHeight="1">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ht="12.75" customHeight="1">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ht="12.75" customHeight="1">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ht="12.75" customHeight="1">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ht="12.75" customHeight="1">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ht="12.75" customHeight="1">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ht="12.75" customHeight="1">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ht="12.75" customHeight="1">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ht="12.75" customHeight="1">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ht="12.75" customHeight="1">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ht="12.75" customHeight="1">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ht="12.75" customHeight="1">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ht="12.75" customHeight="1">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ht="12.75" customHeight="1">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ht="12.75" customHeight="1">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ht="12.75" customHeight="1">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ht="12.75" customHeight="1">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ht="12.75" customHeight="1">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ht="12.75" customHeight="1">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ht="12.75" customHeight="1">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ht="12.75" customHeight="1">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ht="12.75" customHeight="1">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ht="12.75" customHeight="1">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ht="12.75" customHeight="1">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ht="12.75" customHeight="1">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ht="12.75" customHeight="1">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ht="12.75" customHeight="1">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ht="12.75" customHeight="1">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ht="12.75" customHeight="1">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ht="12.75" customHeight="1">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ht="12.75" customHeight="1">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ht="12.75" customHeight="1">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ht="12.75" customHeight="1">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ht="12.75" customHeight="1">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ht="12.75" customHeight="1">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ht="12.75" customHeight="1">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75" customHeight="1">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ht="12.75" customHeight="1">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ht="12.75" customHeight="1">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ht="12.75" customHeight="1">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ht="12.75" customHeight="1">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ht="12.75" customHeight="1">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ht="12.75" customHeight="1">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ht="12.75" customHeight="1">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ht="12.75" customHeight="1">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ht="12.75" customHeight="1">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ht="12.75" customHeight="1">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ht="12.75" customHeight="1">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ht="12.75" customHeight="1">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75" customHeight="1">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ht="12.75" customHeight="1">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ht="12.75" customHeight="1">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ht="12.75" customHeight="1">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ht="12.75" customHeight="1">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ht="12.75" customHeight="1">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ht="12.75" customHeight="1">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ht="12.75" customHeight="1">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ht="12.75" customHeight="1">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ht="12.75" customHeight="1">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ht="12.75" customHeight="1">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ht="12.75" customHeight="1">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ht="12.75" customHeight="1">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ht="12.75" customHeight="1">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ht="12.75" customHeight="1">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ht="12.75" customHeight="1">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ht="12.75" customHeight="1">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ht="12.75" customHeight="1">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ht="12.75" customHeight="1">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ht="12.75" customHeight="1">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ht="12.75" customHeight="1">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ht="12.75" customHeight="1">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ht="12.75" customHeight="1">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ht="12.75" customHeight="1">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ht="12.75" customHeight="1">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ht="12.75" customHeight="1">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ht="12.75" customHeight="1">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ht="12.75" customHeight="1">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ht="12.75" customHeight="1">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ht="12.75" customHeight="1">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ht="12.75" customHeight="1">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ht="12.75" customHeight="1">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ht="12.75" customHeight="1">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ht="12.75" customHeight="1">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ht="12.75" customHeight="1">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ht="12.75" customHeight="1">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ht="12.75" customHeight="1">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ht="12.75" customHeight="1">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ht="12.75" customHeight="1">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ht="12.75" customHeight="1">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ht="12.75" customHeight="1">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ht="12.75" customHeight="1">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ht="12.75" customHeight="1">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ht="12.75" customHeight="1">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ht="12.75" customHeight="1">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ht="12.75" customHeight="1">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ht="12.75" customHeight="1">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ht="12.75" customHeight="1">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ht="12.75" customHeight="1">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ht="12.75" customHeight="1">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ht="12.75" customHeight="1">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ht="12.75" customHeight="1">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ht="12.75" customHeight="1">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ht="12.75" customHeight="1">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ht="12.75" customHeight="1">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ht="12.75" customHeight="1">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ht="12.75" customHeight="1">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ht="12.75" customHeight="1">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ht="12.75" customHeight="1">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ht="12.75" customHeight="1">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ht="12.75" customHeight="1">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ht="12.75" customHeight="1">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ht="12.75" customHeight="1">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ht="12.75" customHeight="1">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ht="12.75" customHeight="1">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ht="12.75" customHeight="1">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ht="12.75" customHeight="1">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ht="12.75" customHeight="1">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ht="12.75" customHeight="1">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ht="12.75" customHeight="1">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ht="12.75" customHeight="1">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ht="12.75" customHeight="1">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ht="12.75" customHeight="1">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ht="12.75" customHeight="1">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ht="12.75" customHeight="1">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ht="12.75" customHeight="1">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ht="12.75" customHeight="1">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ht="12.75" customHeight="1">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ht="12.75" customHeight="1">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ht="12.75" customHeight="1">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ht="12.75" customHeight="1">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ht="12.75" customHeight="1">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ht="12.75" customHeight="1">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ht="12.75" customHeight="1">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ht="12.75" customHeight="1">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ht="12.75" customHeight="1">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ht="12.75" customHeight="1">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ht="12.75" customHeight="1">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ht="12.75" customHeight="1">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ht="12.75" customHeight="1">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ht="12.75" customHeight="1">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ht="12.75" customHeight="1">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ht="12.75" customHeight="1">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ht="12.75" customHeight="1">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ht="12.75" customHeight="1">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ht="12.75" customHeight="1">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ht="12.75" customHeight="1">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ht="12.75" customHeight="1">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ht="12.75" customHeight="1">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ht="12.75" customHeight="1">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ht="12.75" customHeight="1">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ht="12.75" customHeight="1">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ht="12.75" customHeight="1">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ht="12.75" customHeight="1">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ht="12.75" customHeight="1">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ht="12.75" customHeight="1">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ht="12.75" customHeight="1">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ht="12.75" customHeight="1">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ht="12.75" customHeight="1">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ht="12.75" customHeight="1">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ht="12.75" customHeight="1">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ht="12.75" customHeight="1">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ht="12.75" customHeight="1">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ht="12.75" customHeight="1">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ht="12.75" customHeight="1">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ht="12.75" customHeight="1">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ht="12.75" customHeight="1">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ht="12.75" customHeight="1">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ht="12.75" customHeight="1">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ht="12.75" customHeight="1">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ht="12.75" customHeight="1">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ht="12.75" customHeight="1">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ht="12.75" customHeight="1">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ht="12.75" customHeight="1">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ht="12.75" customHeight="1">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ht="12.75" customHeight="1">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ht="12.75" customHeight="1">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ht="12.75" customHeight="1">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ht="12.75" customHeight="1">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ht="12.75" customHeight="1">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ht="12.75" customHeight="1">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ht="12.75" customHeight="1">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ht="12.75" customHeight="1">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ht="12.75" customHeight="1">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ht="12.75" customHeight="1">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ht="12.75" customHeight="1">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ht="12.75" customHeight="1">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ht="12.75" customHeight="1">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ht="12.75" customHeight="1">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ht="12.75" customHeight="1">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ht="12.75" customHeight="1">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ht="12.75" customHeight="1">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ht="12.75" customHeight="1">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ht="12.75" customHeight="1">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ht="12.75" customHeight="1">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ht="12.75" customHeight="1">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ht="12.75" customHeight="1">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ht="12.75" customHeight="1">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ht="12.75" customHeight="1">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ht="12.75" customHeight="1">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ht="12.75" customHeight="1">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ht="12.75" customHeight="1">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ht="12.75" customHeight="1">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ht="12.75" customHeight="1">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ht="12.75" customHeight="1">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ht="12.75" customHeight="1">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ht="12.75" customHeight="1">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ht="12.75" customHeight="1">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ht="12.75" customHeight="1">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ht="12.75" customHeight="1">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ht="12.75" customHeight="1">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ht="12.75" customHeight="1">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ht="12.75" customHeight="1">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ht="12.75" customHeight="1">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ht="12.75" customHeight="1">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ht="12.75" customHeight="1">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ht="12.75" customHeight="1">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ht="12.75" customHeight="1">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ht="12.75" customHeight="1">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ht="12.75" customHeight="1">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ht="12.75" customHeight="1">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ht="12.75" customHeight="1">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ht="12.75" customHeight="1">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ht="12.75" customHeight="1">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ht="12.75" customHeight="1">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ht="12.75" customHeight="1">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ht="12.75" customHeight="1">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ht="12.75" customHeight="1">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ht="12.75" customHeight="1">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ht="12.75" customHeight="1">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ht="12.75" customHeight="1">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ht="12.75" customHeight="1">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ht="12.75" customHeight="1">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ht="12.75" customHeight="1">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ht="12.75" customHeight="1">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ht="12.75" customHeight="1">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ht="12.75" customHeight="1">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ht="12.75" customHeight="1">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ht="12.75" customHeight="1">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ht="12.75" customHeight="1">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ht="12.75" customHeight="1">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ht="12.75" customHeight="1">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ht="12.75" customHeight="1">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ht="12.75" customHeight="1">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ht="12.75" customHeight="1">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ht="12.75" customHeight="1">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ht="12.75" customHeight="1">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ht="12.75" customHeight="1">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ht="12.75" customHeight="1">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ht="12.75" customHeight="1">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ht="12.75" customHeight="1">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ht="12.75" customHeight="1">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ht="12.75" customHeight="1">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ht="12.75" customHeight="1">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ht="12.75" customHeight="1">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ht="12.75" customHeight="1">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ht="12.75" customHeight="1">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ht="12.75" customHeight="1">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ht="12.75" customHeight="1">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ht="12.75" customHeight="1">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ht="12.75" customHeight="1">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ht="12.75" customHeight="1">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ht="12.75" customHeight="1">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ht="12.75" customHeight="1">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ht="12.75" customHeight="1">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ht="12.75" customHeight="1">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ht="12.75" customHeight="1">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ht="12.75" customHeight="1">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ht="12.75" customHeight="1">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ht="12.75" customHeight="1">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ht="12.75" customHeight="1">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ht="12.75" customHeight="1">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ht="12.75" customHeight="1">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ht="12.75" customHeight="1">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ht="12.75" customHeight="1">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ht="12.75" customHeight="1">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ht="12.75" customHeight="1">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ht="12.75" customHeight="1">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ht="12.75" customHeight="1">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ht="12.75" customHeight="1">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ht="12.75" customHeight="1">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ht="12.75" customHeight="1">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ht="12.75" customHeight="1">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ht="12.75" customHeight="1">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ht="12.75" customHeight="1">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ht="12.75" customHeight="1">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ht="12.75" customHeight="1">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ht="12.75" customHeight="1">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ht="12.75" customHeight="1">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ht="12.75" customHeight="1">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ht="12.75" customHeight="1">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ht="12.75" customHeight="1">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ht="12.75" customHeight="1">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ht="12.75" customHeight="1">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ht="12.75" customHeight="1">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ht="12.75" customHeight="1">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ht="12.75" customHeight="1">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ht="12.75" customHeight="1">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ht="12.75" customHeight="1">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ht="12.75" customHeight="1">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ht="12.75" customHeight="1">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ht="12.75" customHeight="1">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ht="12.75" customHeight="1">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ht="12.75" customHeight="1">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ht="12.75" customHeight="1">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ht="12.75" customHeight="1">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ht="12.75" customHeight="1">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ht="12.75" customHeight="1">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ht="12.75" customHeight="1">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ht="12.75" customHeight="1">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ht="12.75" customHeight="1">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ht="12.75" customHeight="1">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ht="12.75" customHeight="1">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ht="12.75" customHeight="1">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ht="12.75" customHeight="1">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ht="12.75" customHeight="1">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ht="12.75" customHeight="1">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ht="12.75" customHeight="1">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ht="12.75" customHeight="1">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ht="12.75" customHeight="1">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ht="12.75" customHeight="1">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ht="12.75" customHeight="1">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ht="12.75" customHeight="1">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ht="12.75" customHeight="1">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ht="12.75" customHeight="1">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ht="12.75" customHeight="1">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ht="12.75" customHeight="1">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ht="12.75" customHeight="1">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ht="12.75" customHeight="1">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ht="12.75" customHeight="1">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ht="12.75" customHeight="1">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ht="12.75" customHeight="1">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ht="12.75" customHeight="1">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ht="12.75" customHeight="1">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ht="12.75" customHeight="1">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ht="12.75" customHeight="1">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ht="12.75" customHeight="1">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ht="12.75" customHeight="1">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ht="12.75" customHeight="1">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ht="12.75" customHeight="1">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ht="12.75" customHeight="1">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ht="12.75" customHeight="1">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ht="12.75" customHeight="1">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ht="12.75" customHeight="1">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ht="12.75" customHeight="1">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ht="12.75" customHeight="1">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ht="12.75" customHeight="1">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ht="12.75" customHeight="1">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ht="12.75" customHeight="1">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ht="12.75" customHeight="1">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ht="12.75" customHeight="1">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ht="12.75" customHeight="1">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ht="12.75" customHeight="1">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ht="12.75" customHeight="1">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ht="12.75" customHeight="1">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ht="12.75" customHeight="1">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ht="12.75" customHeight="1">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ht="12.75" customHeight="1">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ht="12.75" customHeight="1">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ht="12.75" customHeight="1">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ht="12.75" customHeight="1">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ht="12.75" customHeight="1">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ht="12.75" customHeight="1">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ht="12.75" customHeight="1">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ht="12.75" customHeight="1">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ht="12.75" customHeight="1">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ht="12.75" customHeight="1">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ht="12.75" customHeight="1">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ht="12.75" customHeight="1">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ht="12.75" customHeight="1">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ht="12.75" customHeight="1">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ht="12.75" customHeight="1">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ht="12.75" customHeight="1">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ht="12.75" customHeight="1">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ht="12.75" customHeight="1">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ht="12.75" customHeight="1">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ht="12.75" customHeight="1">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ht="12.75" customHeight="1">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ht="12.75" customHeight="1">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ht="12.75" customHeight="1">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ht="12.75" customHeight="1">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ht="12.75" customHeight="1">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ht="12.75" customHeight="1">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ht="12.75" customHeight="1">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ht="12.75" customHeight="1">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ht="12.75" customHeight="1">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ht="12.75" customHeight="1">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ht="12.75" customHeight="1">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ht="12.75" customHeight="1">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ht="12.75" customHeight="1">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ht="12.75" customHeight="1">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ht="12.75" customHeight="1">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ht="12.75" customHeight="1">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ht="12.75" customHeight="1">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ht="12.75" customHeight="1">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ht="12.75" customHeight="1">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ht="12.75" customHeight="1">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ht="12.75" customHeight="1">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ht="12.75" customHeight="1">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ht="12.75" customHeight="1">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ht="12.75" customHeight="1">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ht="12.75" customHeight="1">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ht="12.75" customHeight="1">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ht="12.75" customHeight="1">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ht="12.75" customHeight="1">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ht="12.75" customHeight="1">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ht="12.75" customHeight="1">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ht="12.75" customHeight="1">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ht="12.75" customHeight="1">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ht="12.75" customHeight="1">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ht="12.75" customHeight="1">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ht="12.75" customHeight="1">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ht="12.75" customHeight="1">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ht="12.75" customHeight="1">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ht="12.75" customHeight="1">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ht="12.75" customHeight="1">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ht="12.75" customHeight="1">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ht="12.75" customHeight="1">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ht="12.75" customHeight="1">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ht="12.75" customHeight="1">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ht="12.75" customHeight="1">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ht="12.75" customHeight="1">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ht="12.75" customHeight="1">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ht="12.75" customHeight="1">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ht="12.75" customHeight="1">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ht="12.75" customHeight="1">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ht="12.75" customHeight="1">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ht="12.75" customHeight="1">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ht="12.75" customHeight="1">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ht="12.75" customHeight="1">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ht="12.75" customHeight="1">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ht="12.75" customHeight="1">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ht="12.75" customHeight="1">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ht="12.75" customHeight="1">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ht="12.75" customHeight="1">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ht="12.75" customHeight="1">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ht="12.75" customHeight="1">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ht="12.75" customHeight="1">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ht="12.75" customHeight="1">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ht="12.75" customHeight="1">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ht="12.75" customHeight="1">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ht="12.75" customHeight="1">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ht="12.75" customHeight="1">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ht="12.75" customHeight="1">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ht="12.75" customHeight="1">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ht="12.75" customHeight="1">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ht="12.75" customHeight="1">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ht="12.75" customHeight="1">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ht="12.75" customHeight="1">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ht="12.75" customHeight="1">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ht="12.75" customHeight="1">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ht="12.75" customHeight="1">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ht="12.75" customHeight="1">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ht="12.75" customHeight="1">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ht="12.75" customHeight="1">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ht="12.75" customHeight="1">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ht="12.75" customHeight="1">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ht="12.75" customHeight="1">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ht="12.75" customHeight="1">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ht="12.75" customHeight="1">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ht="12.75" customHeight="1">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ht="12.75" customHeight="1">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ht="12.75" customHeight="1">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ht="12.75" customHeight="1">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ht="12.75" customHeight="1">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ht="12.75" customHeight="1">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ht="12.75" customHeight="1">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ht="12.75" customHeight="1">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ht="12.75" customHeight="1">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ht="12.75" customHeight="1">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ht="12.75" customHeight="1">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ht="12.75" customHeight="1">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ht="12.75" customHeight="1">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ht="12.75" customHeight="1">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ht="12.75" customHeight="1">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ht="12.75" customHeight="1">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ht="12.75" customHeight="1">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ht="12.75" customHeight="1">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ht="12.75" customHeight="1">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ht="12.75" customHeight="1">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ht="12.75" customHeight="1">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ht="12.75" customHeight="1">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ht="12.75" customHeight="1">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ht="12.75" customHeight="1">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ht="12.75" customHeight="1">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ht="12.75" customHeight="1">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ht="12.75" customHeight="1">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ht="12.75" customHeight="1">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ht="12.75" customHeight="1">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ht="12.75" customHeight="1">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ht="12.75" customHeight="1">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ht="12.75" customHeight="1">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ht="12.75" customHeight="1">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ht="12.75" customHeight="1">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ht="12.75" customHeight="1">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ht="12.75" customHeight="1">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ht="12.75" customHeight="1">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ht="12.75" customHeight="1">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ht="12.75" customHeight="1">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ht="12.75" customHeight="1">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ht="12.75" customHeight="1">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ht="12.75" customHeight="1">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ht="12.75" customHeight="1">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ht="12.75" customHeight="1">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ht="12.75" customHeight="1">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ht="12.75" customHeight="1">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ht="12.75" customHeight="1">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ht="12.75" customHeight="1">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ht="12.75" customHeight="1">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ht="12.75" customHeight="1">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ht="12.75" customHeight="1">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ht="12.75" customHeight="1">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ht="12.75" customHeight="1">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ht="12.75" customHeight="1">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ht="12.75" customHeight="1">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ht="12.75" customHeight="1">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ht="12.75" customHeight="1">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ht="12.75" customHeight="1">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ht="12.75" customHeight="1">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ht="12.75" customHeight="1">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ht="12.75" customHeight="1">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ht="12.75" customHeight="1">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ht="12.75" customHeight="1">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ht="12.75" customHeight="1">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ht="12.75" customHeight="1">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ht="12.75" customHeight="1">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ht="12.75" customHeight="1">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ht="12.75" customHeight="1">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ht="12.75" customHeight="1">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ht="12.75" customHeight="1">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ht="12.75" customHeight="1">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ht="12.75" customHeight="1">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ht="12.75" customHeight="1">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ht="12.75" customHeight="1">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ht="12.75" customHeight="1">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ht="12.75" customHeight="1">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ht="12.75" customHeight="1">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ht="12.75" customHeight="1">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ht="12.75" customHeight="1">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ht="12.75" customHeight="1">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ht="12.75" customHeight="1">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ht="12.75" customHeight="1">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ht="12.75" customHeight="1">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ht="12.75" customHeight="1">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ht="12.75" customHeight="1">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ht="12.75" customHeight="1">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ht="12.75" customHeight="1">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ht="12.75" customHeight="1">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ht="12.75" customHeight="1">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ht="12.75" customHeight="1">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ht="12.75" customHeight="1">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sheetData>
  <mergeCells count="16">
    <mergeCell ref="G9:I9"/>
    <mergeCell ref="H3:J3"/>
    <mergeCell ref="H4:J4"/>
    <mergeCell ref="H5:J5"/>
    <mergeCell ref="H6:J6"/>
    <mergeCell ref="H2:J2"/>
    <mergeCell ref="B9:B10"/>
    <mergeCell ref="A9:A10"/>
    <mergeCell ref="D9:F9"/>
    <mergeCell ref="V9:X9"/>
    <mergeCell ref="Y9:Y10"/>
    <mergeCell ref="S9:U9"/>
    <mergeCell ref="P9:R9"/>
    <mergeCell ref="M9:O9"/>
    <mergeCell ref="J9:L9"/>
    <mergeCell ref="C9:C10"/>
  </mergeCells>
  <conditionalFormatting sqref="G11:I12 J12:K12 L11:X12 D11">
    <cfRule type="cellIs" dxfId="0" priority="1" stopIfTrue="1" operator="greaterThanOrEqual">
      <formula>1</formula>
    </cfRule>
  </conditionalFormatting>
  <conditionalFormatting sqref="G11:I12 J12:K12 L11:X12 D11">
    <cfRule type="cellIs" dxfId="1" priority="2" stopIfTrue="1" operator="greaterThanOrEqual">
      <formula>0.95</formula>
    </cfRule>
  </conditionalFormatting>
  <conditionalFormatting sqref="G11:I12 J12:K12 L11:X12 D11">
    <cfRule type="cellIs" dxfId="2" priority="3" stopIfTrue="1" operator="lessThan">
      <formula>0.95</formula>
    </cfRule>
  </conditionalFormatting>
  <conditionalFormatting sqref="J11:K11 G13:X14 D14">
    <cfRule type="cellIs" dxfId="0" priority="4" stopIfTrue="1" operator="greaterThanOrEqual">
      <formula>0.95</formula>
    </cfRule>
  </conditionalFormatting>
  <conditionalFormatting sqref="J11:K11 G13:X14 D14">
    <cfRule type="cellIs" dxfId="1" priority="5" stopIfTrue="1" operator="greaterThanOrEqual">
      <formula>0.9</formula>
    </cfRule>
  </conditionalFormatting>
  <conditionalFormatting sqref="J11:K11 G13:X14 D14">
    <cfRule type="cellIs" dxfId="2" priority="6" stopIfTrue="1" operator="lessThan">
      <formula>0.9</formula>
    </cfRule>
  </conditionalFormatting>
  <conditionalFormatting sqref="G15:X16">
    <cfRule type="cellIs" dxfId="3" priority="7" stopIfTrue="1" operator="greaterThanOrEqual">
      <formula>0.5</formula>
    </cfRule>
  </conditionalFormatting>
  <conditionalFormatting sqref="G15:X16">
    <cfRule type="cellIs" dxfId="4" priority="8" stopIfTrue="1" operator="greaterThanOrEqual">
      <formula>0.4</formula>
    </cfRule>
  </conditionalFormatting>
  <conditionalFormatting sqref="G15:X16">
    <cfRule type="cellIs" dxfId="2" priority="9" stopIfTrue="1" operator="lessThan">
      <formula>0.4</formula>
    </cfRule>
  </conditionalFormatting>
  <conditionalFormatting sqref="D12:F12">
    <cfRule type="cellIs" dxfId="0" priority="10" stopIfTrue="1" operator="greaterThanOrEqual">
      <formula>1</formula>
    </cfRule>
  </conditionalFormatting>
  <conditionalFormatting sqref="D12:F12">
    <cfRule type="cellIs" dxfId="1" priority="11" stopIfTrue="1" operator="greaterThanOrEqual">
      <formula>0.95</formula>
    </cfRule>
  </conditionalFormatting>
  <conditionalFormatting sqref="D12:F12">
    <cfRule type="cellIs" dxfId="2" priority="12" stopIfTrue="1" operator="lessThan">
      <formula>0.95</formula>
    </cfRule>
  </conditionalFormatting>
  <conditionalFormatting sqref="E13:F14">
    <cfRule type="cellIs" dxfId="0" priority="13" stopIfTrue="1" operator="greaterThanOrEqual">
      <formula>0.95</formula>
    </cfRule>
  </conditionalFormatting>
  <conditionalFormatting sqref="E13:F14">
    <cfRule type="cellIs" dxfId="1" priority="14" stopIfTrue="1" operator="greaterThanOrEqual">
      <formula>0.9</formula>
    </cfRule>
  </conditionalFormatting>
  <conditionalFormatting sqref="E13:F14">
    <cfRule type="cellIs" dxfId="2" priority="15" stopIfTrue="1" operator="lessThan">
      <formula>0.9</formula>
    </cfRule>
  </conditionalFormatting>
  <conditionalFormatting sqref="D15:F16">
    <cfRule type="cellIs" dxfId="3" priority="16" stopIfTrue="1" operator="greaterThanOrEqual">
      <formula>0.5</formula>
    </cfRule>
  </conditionalFormatting>
  <conditionalFormatting sqref="D15:F16">
    <cfRule type="cellIs" dxfId="4" priority="17" stopIfTrue="1" operator="greaterThanOrEqual">
      <formula>0.4</formula>
    </cfRule>
  </conditionalFormatting>
  <conditionalFormatting sqref="D15:F16">
    <cfRule type="cellIs" dxfId="2" priority="18" stopIfTrue="1" operator="lessThan">
      <formula>0.4</formula>
    </cfRule>
  </conditionalFormatting>
  <conditionalFormatting sqref="E11:F11">
    <cfRule type="cellIs" dxfId="0" priority="19" stopIfTrue="1" operator="greaterThanOrEqual">
      <formula>1</formula>
    </cfRule>
  </conditionalFormatting>
  <conditionalFormatting sqref="E11:F11">
    <cfRule type="cellIs" dxfId="1" priority="20" stopIfTrue="1" operator="greaterThanOrEqual">
      <formula>0.95</formula>
    </cfRule>
  </conditionalFormatting>
  <conditionalFormatting sqref="E11:F11">
    <cfRule type="cellIs" dxfId="2" priority="21" stopIfTrue="1" operator="lessThan">
      <formula>0.95</formula>
    </cfRule>
  </conditionalFormatting>
  <conditionalFormatting sqref="D13">
    <cfRule type="cellIs" dxfId="0" priority="22" stopIfTrue="1" operator="greaterThanOrEqual">
      <formula>0.95</formula>
    </cfRule>
  </conditionalFormatting>
  <conditionalFormatting sqref="D13">
    <cfRule type="cellIs" dxfId="1" priority="23" stopIfTrue="1" operator="greaterThanOrEqual">
      <formula>0.9</formula>
    </cfRule>
  </conditionalFormatting>
  <conditionalFormatting sqref="D13">
    <cfRule type="cellIs" dxfId="2" priority="24" stopIfTrue="1" operator="lessThan">
      <formula>0.9</formula>
    </cfRule>
  </conditionalFormatting>
  <hyperlinks>
    <hyperlink r:id="rId1" ref="B2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3.86"/>
    <col customWidth="1" min="2" max="2" width="9.43"/>
    <col customWidth="1" min="3" max="3" width="12.43"/>
    <col customWidth="1" min="4" max="4" width="11.71"/>
    <col customWidth="1" min="5" max="5" width="12.43"/>
    <col customWidth="1" min="6" max="6" width="12.71"/>
    <col customWidth="1" min="7" max="7" width="13.29"/>
    <col customWidth="1" min="8" max="8" width="10.0"/>
    <col customWidth="1" min="9" max="9" width="13.14"/>
    <col customWidth="1" min="10" max="10" width="13.71"/>
    <col customWidth="1" min="11" max="11" width="12.43"/>
    <col customWidth="1" min="12" max="12" width="13.71"/>
    <col customWidth="1" min="13" max="13" width="12.0"/>
    <col customWidth="1" min="14" max="14" width="10.71"/>
    <col customWidth="1" min="15" max="15" width="15.71"/>
    <col customWidth="1" min="16" max="16" width="12.86"/>
    <col customWidth="1" min="17" max="17" width="12.0"/>
    <col customWidth="1" min="18" max="18" width="13.14"/>
    <col customWidth="1" min="19" max="19" width="12.43"/>
    <col customWidth="1" min="20" max="20" width="10.29"/>
    <col customWidth="1" min="21" max="26" width="7.71"/>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9" t="s">
        <v>0</v>
      </c>
      <c r="B2" s="10"/>
      <c r="C2" s="11"/>
      <c r="D2" s="1"/>
      <c r="E2" s="1"/>
      <c r="F2" s="1"/>
      <c r="G2" s="1"/>
      <c r="H2" s="1"/>
      <c r="I2" s="1"/>
      <c r="J2" s="1"/>
      <c r="K2" s="1"/>
      <c r="L2" s="1"/>
      <c r="M2" s="1"/>
      <c r="N2" s="1"/>
      <c r="O2" s="1"/>
      <c r="P2" s="1"/>
      <c r="Q2" s="1"/>
      <c r="R2" s="1"/>
      <c r="S2" s="1"/>
      <c r="T2" s="1"/>
      <c r="U2" s="1"/>
      <c r="V2" s="1"/>
      <c r="W2" s="1"/>
      <c r="X2" s="1"/>
      <c r="Y2" s="1"/>
      <c r="Z2" s="1"/>
    </row>
    <row r="3" ht="12.75" customHeight="1">
      <c r="A3" s="12" t="s">
        <v>2</v>
      </c>
      <c r="B3" s="23" t="str">
        <f>Metrics!B3</f>
        <v>Scotgrid</v>
      </c>
      <c r="C3" s="25"/>
      <c r="D3" s="1"/>
      <c r="E3" s="1"/>
      <c r="F3" s="1"/>
      <c r="G3" s="1"/>
      <c r="H3" s="1"/>
      <c r="I3" s="1"/>
      <c r="J3" s="1"/>
      <c r="K3" s="1"/>
      <c r="L3" s="1"/>
      <c r="M3" s="1"/>
      <c r="N3" s="1"/>
      <c r="O3" s="1"/>
      <c r="P3" s="1"/>
      <c r="Q3" s="1"/>
      <c r="R3" s="1"/>
      <c r="S3" s="1"/>
      <c r="T3" s="1"/>
      <c r="U3" s="1"/>
      <c r="V3" s="1"/>
      <c r="W3" s="1"/>
      <c r="X3" s="1"/>
      <c r="Y3" s="1"/>
      <c r="Z3" s="1"/>
    </row>
    <row r="4" ht="12.75" customHeight="1">
      <c r="A4" s="12" t="s">
        <v>6</v>
      </c>
      <c r="B4" s="27" t="str">
        <f>Metrics!B4</f>
        <v>Q119</v>
      </c>
      <c r="C4" s="25"/>
      <c r="D4" s="1"/>
      <c r="E4" s="1"/>
      <c r="F4" s="1"/>
      <c r="G4" s="1"/>
      <c r="H4" s="1"/>
      <c r="I4" s="30"/>
      <c r="J4" s="1"/>
      <c r="K4" s="1"/>
      <c r="L4" s="1"/>
      <c r="M4" s="1"/>
      <c r="N4" s="1"/>
      <c r="O4" s="1"/>
      <c r="P4" s="1"/>
      <c r="Q4" s="1"/>
      <c r="R4" s="1"/>
      <c r="S4" s="1"/>
      <c r="T4" s="1"/>
      <c r="U4" s="1"/>
      <c r="V4" s="1"/>
      <c r="W4" s="1"/>
      <c r="X4" s="1"/>
      <c r="Y4" s="1"/>
      <c r="Z4" s="1"/>
    </row>
    <row r="5" ht="12.75" customHeight="1">
      <c r="A5" s="24" t="s">
        <v>9</v>
      </c>
      <c r="B5" s="31" t="str">
        <f>Metrics!B5</f>
        <v>Gareth Roy</v>
      </c>
      <c r="C5" s="33"/>
      <c r="D5" s="1"/>
      <c r="E5" s="1"/>
      <c r="F5" s="1"/>
      <c r="G5" s="1"/>
      <c r="H5" s="1"/>
      <c r="I5" s="30"/>
      <c r="J5" s="1"/>
      <c r="K5" s="1"/>
      <c r="L5" s="1"/>
      <c r="M5" s="1"/>
      <c r="N5" s="1"/>
      <c r="O5" s="35"/>
      <c r="P5" s="1"/>
      <c r="Q5" s="1"/>
      <c r="R5" s="1"/>
      <c r="S5" s="1"/>
      <c r="T5" s="1"/>
      <c r="U5" s="1"/>
      <c r="V5" s="1"/>
      <c r="W5" s="1"/>
      <c r="X5" s="1"/>
      <c r="Y5" s="1"/>
      <c r="Z5" s="1"/>
    </row>
    <row r="6" ht="12.75" customHeight="1">
      <c r="A6" s="1"/>
      <c r="B6" s="1"/>
      <c r="C6" s="1"/>
      <c r="D6" s="1"/>
      <c r="E6" s="1"/>
      <c r="F6" s="1"/>
      <c r="G6" s="1"/>
      <c r="H6" s="1"/>
      <c r="I6" s="30"/>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40" t="s">
        <v>14</v>
      </c>
      <c r="J8" s="1"/>
      <c r="K8" s="1"/>
      <c r="L8" s="1"/>
      <c r="M8" s="1"/>
      <c r="N8" s="1"/>
      <c r="O8" s="1"/>
      <c r="P8" s="1"/>
      <c r="Q8" s="1"/>
      <c r="R8" s="1"/>
      <c r="S8" s="1"/>
      <c r="T8" s="1"/>
      <c r="U8" s="1"/>
      <c r="V8" s="1"/>
      <c r="W8" s="1"/>
      <c r="X8" s="1"/>
      <c r="Y8" s="1"/>
      <c r="Z8" s="1"/>
    </row>
    <row r="9" ht="13.5" customHeight="1">
      <c r="A9" s="36" t="s">
        <v>15</v>
      </c>
      <c r="B9" s="1"/>
      <c r="C9" s="1"/>
      <c r="D9" s="1"/>
      <c r="E9" s="1"/>
      <c r="F9" s="1"/>
      <c r="G9" s="1"/>
      <c r="H9" s="1"/>
      <c r="I9" s="1"/>
      <c r="J9" s="1"/>
      <c r="K9" s="1"/>
      <c r="L9" s="1"/>
      <c r="M9" s="1"/>
      <c r="N9" s="1"/>
      <c r="O9" s="1"/>
      <c r="P9" s="1"/>
      <c r="Q9" s="1"/>
      <c r="R9" s="1"/>
      <c r="S9" s="1"/>
      <c r="T9" s="1"/>
      <c r="U9" s="1"/>
      <c r="V9" s="1"/>
      <c r="W9" s="1"/>
      <c r="X9" s="1"/>
      <c r="Y9" s="1"/>
      <c r="Z9" s="1"/>
    </row>
    <row r="10" ht="49.5" customHeight="1">
      <c r="A10" s="41" t="s">
        <v>16</v>
      </c>
      <c r="B10" s="42" t="s">
        <v>18</v>
      </c>
      <c r="C10" s="44" t="s">
        <v>19</v>
      </c>
      <c r="D10" s="44"/>
      <c r="E10" s="44" t="s">
        <v>21</v>
      </c>
      <c r="F10" s="44" t="s">
        <v>22</v>
      </c>
      <c r="G10" s="46" t="s">
        <v>23</v>
      </c>
      <c r="H10" s="1"/>
      <c r="I10" s="48" t="s">
        <v>25</v>
      </c>
      <c r="J10" s="49"/>
      <c r="K10" s="49"/>
      <c r="L10" s="49"/>
      <c r="M10" s="50"/>
      <c r="N10" s="51"/>
      <c r="O10" s="48" t="s">
        <v>26</v>
      </c>
      <c r="P10" s="49"/>
      <c r="Q10" s="49"/>
      <c r="R10" s="49"/>
      <c r="S10" s="50"/>
      <c r="T10" s="1"/>
      <c r="U10" s="1"/>
      <c r="V10" s="1"/>
      <c r="W10" s="1"/>
      <c r="X10" s="1"/>
      <c r="Y10" s="1"/>
      <c r="Z10" s="1"/>
    </row>
    <row r="11" ht="12.75" customHeight="1">
      <c r="A11" s="53" t="s">
        <v>27</v>
      </c>
      <c r="B11" s="54" t="s">
        <v>28</v>
      </c>
      <c r="C11" s="54" t="s">
        <v>28</v>
      </c>
      <c r="D11" s="54"/>
      <c r="E11" s="54" t="s">
        <v>29</v>
      </c>
      <c r="F11" s="54" t="s">
        <v>29</v>
      </c>
      <c r="G11" s="14" t="s">
        <v>30</v>
      </c>
      <c r="H11" s="1"/>
      <c r="I11" s="56" t="s">
        <v>16</v>
      </c>
      <c r="J11" s="58">
        <v>43466.0</v>
      </c>
      <c r="K11" s="58">
        <v>43497.0</v>
      </c>
      <c r="L11" s="58">
        <v>43525.0</v>
      </c>
      <c r="M11" s="59" t="s">
        <v>31</v>
      </c>
      <c r="N11" s="1"/>
      <c r="O11" s="60" t="s">
        <v>16</v>
      </c>
      <c r="P11" s="61">
        <f t="shared" ref="P11:R11" si="1">J11</f>
        <v>43466</v>
      </c>
      <c r="Q11" s="61">
        <f t="shared" si="1"/>
        <v>43497</v>
      </c>
      <c r="R11" s="61">
        <f t="shared" si="1"/>
        <v>43525</v>
      </c>
      <c r="S11" s="62" t="s">
        <v>31</v>
      </c>
      <c r="T11" s="1"/>
      <c r="U11" s="1"/>
      <c r="V11" s="1"/>
      <c r="W11" s="1"/>
      <c r="X11" s="1"/>
      <c r="Y11" s="1"/>
      <c r="Z11" s="1"/>
    </row>
    <row r="12" ht="13.5" customHeight="1">
      <c r="A12" s="53" t="s">
        <v>33</v>
      </c>
      <c r="B12" s="54" t="s">
        <v>28</v>
      </c>
      <c r="C12" s="54" t="s">
        <v>28</v>
      </c>
      <c r="D12" s="54"/>
      <c r="E12" s="54" t="s">
        <v>29</v>
      </c>
      <c r="F12" s="54" t="s">
        <v>29</v>
      </c>
      <c r="G12" s="14" t="s">
        <v>30</v>
      </c>
      <c r="H12" s="1"/>
      <c r="I12" s="66" t="str">
        <f t="shared" ref="I12:I14" si="2">$A11</f>
        <v>DURHAM</v>
      </c>
      <c r="J12" s="69">
        <v>3.3910803E7</v>
      </c>
      <c r="K12" s="69">
        <v>2.3536955E7</v>
      </c>
      <c r="L12" s="73">
        <v>1.988975E7</v>
      </c>
      <c r="M12" s="75">
        <f t="shared" ref="M12:M19" si="3">SUM(J12:L12)</f>
        <v>77337508</v>
      </c>
      <c r="N12" s="1"/>
      <c r="O12" s="62" t="str">
        <f t="shared" ref="O12:O14" si="4">$A11</f>
        <v>DURHAM</v>
      </c>
      <c r="P12" s="77">
        <v>3.38175E7</v>
      </c>
      <c r="Q12" s="69">
        <v>2.3651353E7</v>
      </c>
      <c r="R12" s="69">
        <v>1.9850121E7</v>
      </c>
      <c r="S12" s="75">
        <f t="shared" ref="S12:S18" si="5">SUM(P12:R12)</f>
        <v>77318974</v>
      </c>
      <c r="T12" s="1"/>
      <c r="U12" s="1"/>
      <c r="V12" s="1"/>
      <c r="W12" s="1"/>
      <c r="X12" s="1"/>
      <c r="Y12" s="1"/>
      <c r="Z12" s="1"/>
    </row>
    <row r="13" ht="13.5" customHeight="1">
      <c r="A13" s="79" t="s">
        <v>80</v>
      </c>
      <c r="B13" s="81" t="s">
        <v>28</v>
      </c>
      <c r="C13" s="81" t="s">
        <v>28</v>
      </c>
      <c r="D13" s="81"/>
      <c r="E13" s="81" t="s">
        <v>29</v>
      </c>
      <c r="F13" s="81" t="s">
        <v>29</v>
      </c>
      <c r="G13" s="26" t="s">
        <v>30</v>
      </c>
      <c r="H13" s="1"/>
      <c r="I13" s="84" t="str">
        <f t="shared" si="2"/>
        <v>ECDF</v>
      </c>
      <c r="J13" s="69">
        <v>7780597.0</v>
      </c>
      <c r="K13" s="69">
        <v>6296645.0</v>
      </c>
      <c r="L13" s="69">
        <v>8526408.0</v>
      </c>
      <c r="M13" s="75">
        <f t="shared" si="3"/>
        <v>22603650</v>
      </c>
      <c r="N13" s="1"/>
      <c r="O13" s="62" t="str">
        <f t="shared" si="4"/>
        <v>ECDF</v>
      </c>
      <c r="P13" s="69">
        <v>9007824.0</v>
      </c>
      <c r="Q13" s="69">
        <v>7233783.0</v>
      </c>
      <c r="R13" s="69">
        <v>9081927.0</v>
      </c>
      <c r="S13" s="75">
        <f t="shared" si="5"/>
        <v>25323534</v>
      </c>
      <c r="T13" s="1"/>
      <c r="U13" s="1"/>
      <c r="V13" s="1"/>
      <c r="W13" s="1"/>
      <c r="X13" s="1"/>
      <c r="Y13" s="1"/>
      <c r="Z13" s="1"/>
    </row>
    <row r="14" ht="13.5" customHeight="1">
      <c r="A14" s="87"/>
      <c r="B14" s="88"/>
      <c r="C14" s="88"/>
      <c r="D14" s="88"/>
      <c r="E14" s="88"/>
      <c r="F14" s="88"/>
      <c r="G14" s="88"/>
      <c r="H14" s="1"/>
      <c r="I14" s="84" t="str">
        <f t="shared" si="2"/>
        <v>GLASGOW</v>
      </c>
      <c r="J14" s="69">
        <v>2.4925186E7</v>
      </c>
      <c r="K14" s="69">
        <v>2.2995754E7</v>
      </c>
      <c r="L14" s="69">
        <v>1.9183737E7</v>
      </c>
      <c r="M14" s="75">
        <f t="shared" si="3"/>
        <v>67104677</v>
      </c>
      <c r="N14" s="1"/>
      <c r="O14" s="62" t="str">
        <f t="shared" si="4"/>
        <v>GLASGOW</v>
      </c>
      <c r="P14" s="69">
        <v>3.0444303E7</v>
      </c>
      <c r="Q14" s="69">
        <v>2.8415621E7</v>
      </c>
      <c r="R14" s="69">
        <v>2.2890028E7</v>
      </c>
      <c r="S14" s="75">
        <f t="shared" si="5"/>
        <v>81749952</v>
      </c>
      <c r="T14" s="1"/>
      <c r="U14" s="1"/>
      <c r="V14" s="1"/>
      <c r="W14" s="1"/>
      <c r="X14" s="1"/>
      <c r="Y14" s="1"/>
      <c r="Z14" s="1"/>
    </row>
    <row r="15" ht="13.5" customHeight="1">
      <c r="A15" s="87"/>
      <c r="B15" s="88"/>
      <c r="C15" s="88"/>
      <c r="D15" s="88"/>
      <c r="E15" s="88"/>
      <c r="F15" s="88"/>
      <c r="G15" s="88"/>
      <c r="H15" s="1"/>
      <c r="I15" s="89" t="s">
        <v>81</v>
      </c>
      <c r="J15" s="91">
        <v>0.0</v>
      </c>
      <c r="K15" s="91">
        <v>0.0</v>
      </c>
      <c r="L15" s="91">
        <v>0.0</v>
      </c>
      <c r="M15" s="75">
        <f t="shared" si="3"/>
        <v>0</v>
      </c>
      <c r="N15" s="1"/>
      <c r="O15" s="93" t="s">
        <v>81</v>
      </c>
      <c r="P15" s="91">
        <v>0.0</v>
      </c>
      <c r="Q15" s="91">
        <v>0.0</v>
      </c>
      <c r="R15" s="91">
        <v>0.0</v>
      </c>
      <c r="S15" s="75">
        <f t="shared" si="5"/>
        <v>0</v>
      </c>
      <c r="T15" s="1"/>
      <c r="U15" s="1"/>
      <c r="V15" s="1"/>
      <c r="W15" s="1"/>
      <c r="X15" s="1"/>
      <c r="Y15" s="1"/>
      <c r="Z15" s="1"/>
    </row>
    <row r="16" ht="13.5" customHeight="1">
      <c r="A16" s="87"/>
      <c r="B16" s="88"/>
      <c r="C16" s="88"/>
      <c r="D16" s="88"/>
      <c r="E16" s="88"/>
      <c r="F16" s="88"/>
      <c r="G16" s="88"/>
      <c r="H16" s="1"/>
      <c r="I16" s="84" t="str">
        <f t="shared" ref="I16:I17" si="6">$A15</f>
        <v/>
      </c>
      <c r="J16" s="1"/>
      <c r="K16" s="1"/>
      <c r="L16" s="1"/>
      <c r="M16" s="95">
        <f t="shared" si="3"/>
        <v>0</v>
      </c>
      <c r="N16" s="1"/>
      <c r="O16" s="62" t="str">
        <f t="shared" ref="O16:O17" si="7">$A15</f>
        <v/>
      </c>
      <c r="P16" s="1"/>
      <c r="Q16" s="1"/>
      <c r="R16" s="1"/>
      <c r="S16" s="95">
        <f t="shared" si="5"/>
        <v>0</v>
      </c>
      <c r="T16" s="1"/>
      <c r="U16" s="1"/>
      <c r="V16" s="1"/>
      <c r="W16" s="1"/>
      <c r="X16" s="1"/>
      <c r="Y16" s="1"/>
      <c r="Z16" s="1"/>
    </row>
    <row r="17" ht="13.5" customHeight="1">
      <c r="A17" s="87"/>
      <c r="B17" s="88"/>
      <c r="C17" s="88"/>
      <c r="D17" s="88"/>
      <c r="E17" s="88"/>
      <c r="F17" s="88"/>
      <c r="G17" s="88"/>
      <c r="H17" s="1"/>
      <c r="I17" s="84" t="str">
        <f t="shared" si="6"/>
        <v/>
      </c>
      <c r="J17" s="1"/>
      <c r="K17" s="1"/>
      <c r="L17" s="1"/>
      <c r="M17" s="97">
        <f t="shared" si="3"/>
        <v>0</v>
      </c>
      <c r="N17" s="1"/>
      <c r="O17" s="62" t="str">
        <f t="shared" si="7"/>
        <v/>
      </c>
      <c r="P17" s="1"/>
      <c r="Q17" s="1"/>
      <c r="R17" s="1"/>
      <c r="S17" s="95">
        <f t="shared" si="5"/>
        <v>0</v>
      </c>
      <c r="T17" s="1"/>
      <c r="U17" s="1"/>
      <c r="V17" s="1"/>
      <c r="W17" s="1"/>
      <c r="X17" s="1"/>
      <c r="Y17" s="1"/>
      <c r="Z17" s="1"/>
    </row>
    <row r="18" ht="12.75" customHeight="1">
      <c r="A18" s="36"/>
      <c r="B18" s="1"/>
      <c r="C18" s="1"/>
      <c r="D18" s="1"/>
      <c r="E18" s="1"/>
      <c r="F18" s="1"/>
      <c r="G18" s="1"/>
      <c r="H18" s="1"/>
      <c r="I18" s="99"/>
      <c r="J18" s="54"/>
      <c r="K18" s="54"/>
      <c r="L18" s="54"/>
      <c r="M18" s="95">
        <f t="shared" si="3"/>
        <v>0</v>
      </c>
      <c r="N18" s="1"/>
      <c r="O18" s="62"/>
      <c r="P18" s="54"/>
      <c r="Q18" s="54"/>
      <c r="R18" s="54"/>
      <c r="S18" s="95">
        <f t="shared" si="5"/>
        <v>0</v>
      </c>
      <c r="T18" s="1"/>
      <c r="U18" s="1"/>
      <c r="V18" s="1"/>
      <c r="W18" s="1"/>
      <c r="X18" s="1"/>
      <c r="Y18" s="1"/>
      <c r="Z18" s="1"/>
    </row>
    <row r="19" ht="12.75" customHeight="1">
      <c r="A19" s="1"/>
      <c r="B19" s="1"/>
      <c r="C19" s="1"/>
      <c r="D19" s="1"/>
      <c r="E19" s="1"/>
      <c r="F19" s="1"/>
      <c r="G19" s="1"/>
      <c r="H19" s="1"/>
      <c r="I19" s="62" t="s">
        <v>87</v>
      </c>
      <c r="J19" s="97">
        <f t="shared" ref="J19:L19" si="8">SUM(J12:J17)</f>
        <v>66616586</v>
      </c>
      <c r="K19" s="97">
        <f t="shared" si="8"/>
        <v>52829354</v>
      </c>
      <c r="L19" s="97">
        <f t="shared" si="8"/>
        <v>47599895</v>
      </c>
      <c r="M19" s="97">
        <f t="shared" si="3"/>
        <v>167045835</v>
      </c>
      <c r="N19" s="1"/>
      <c r="O19" s="62" t="s">
        <v>31</v>
      </c>
      <c r="P19" s="102">
        <f t="shared" ref="P19:S19" si="9">SUM(P12:P18)</f>
        <v>73269627</v>
      </c>
      <c r="Q19" s="75">
        <f t="shared" si="9"/>
        <v>59300757</v>
      </c>
      <c r="R19" s="75">
        <f t="shared" si="9"/>
        <v>51822076</v>
      </c>
      <c r="S19" s="75">
        <f t="shared" si="9"/>
        <v>184392460</v>
      </c>
      <c r="T19" s="1"/>
      <c r="U19" s="1"/>
      <c r="V19" s="1"/>
      <c r="W19" s="1"/>
      <c r="X19" s="1"/>
      <c r="Y19" s="1"/>
      <c r="Z19" s="1"/>
    </row>
    <row r="20" ht="12.75" customHeight="1">
      <c r="A20" s="36" t="s">
        <v>90</v>
      </c>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28.5" customHeight="1">
      <c r="A22" s="106"/>
      <c r="B22" s="108" t="s">
        <v>94</v>
      </c>
      <c r="C22" s="57"/>
      <c r="D22" s="110" t="s">
        <v>95</v>
      </c>
      <c r="E22" s="111"/>
      <c r="F22" s="112" t="s">
        <v>96</v>
      </c>
      <c r="G22" s="28"/>
      <c r="H22" s="28"/>
      <c r="I22" s="28"/>
      <c r="J22" s="28"/>
      <c r="K22" s="28"/>
      <c r="L22" s="28"/>
      <c r="M22" s="28"/>
      <c r="N22" s="28"/>
      <c r="O22" s="114"/>
      <c r="P22" s="1"/>
      <c r="Q22" s="1"/>
      <c r="R22" s="1"/>
      <c r="S22" s="1"/>
      <c r="T22" s="1"/>
      <c r="U22" s="1"/>
      <c r="V22" s="1"/>
      <c r="W22" s="1"/>
      <c r="X22" s="1"/>
      <c r="Y22" s="1"/>
      <c r="Z22" s="1"/>
    </row>
    <row r="23" ht="51.75" customHeight="1">
      <c r="A23" s="41" t="s">
        <v>16</v>
      </c>
      <c r="B23" s="115" t="s">
        <v>99</v>
      </c>
      <c r="C23" s="46" t="s">
        <v>100</v>
      </c>
      <c r="D23" s="42" t="s">
        <v>101</v>
      </c>
      <c r="E23" s="117" t="s">
        <v>100</v>
      </c>
      <c r="F23" s="119" t="s">
        <v>102</v>
      </c>
      <c r="G23" s="119" t="s">
        <v>103</v>
      </c>
      <c r="H23" s="119" t="s">
        <v>104</v>
      </c>
      <c r="I23" s="119" t="s">
        <v>106</v>
      </c>
      <c r="J23" s="119" t="s">
        <v>107</v>
      </c>
      <c r="K23" s="119" t="s">
        <v>108</v>
      </c>
      <c r="L23" s="119" t="s">
        <v>109</v>
      </c>
      <c r="M23" s="119" t="s">
        <v>110</v>
      </c>
      <c r="N23" s="119" t="s">
        <v>111</v>
      </c>
      <c r="O23" s="119" t="s">
        <v>112</v>
      </c>
      <c r="P23" s="1"/>
      <c r="Q23" s="1"/>
      <c r="R23" s="1"/>
      <c r="S23" s="1"/>
      <c r="T23" s="1"/>
      <c r="U23" s="1"/>
      <c r="V23" s="1"/>
      <c r="W23" s="1"/>
      <c r="X23" s="1"/>
      <c r="Y23" s="1"/>
      <c r="Z23" s="1"/>
    </row>
    <row r="24" ht="13.5" customHeight="1">
      <c r="A24" s="121" t="str">
        <f t="shared" ref="A24:A26" si="11">A11</f>
        <v>DURHAM</v>
      </c>
      <c r="B24" s="122">
        <v>45560.0</v>
      </c>
      <c r="C24" s="122">
        <v>346.9</v>
      </c>
      <c r="D24" s="124">
        <v>16836.0</v>
      </c>
      <c r="E24" s="126">
        <v>157.0</v>
      </c>
      <c r="F24" s="129">
        <f t="shared" ref="F24:G24" si="10">B24/D24</f>
        <v>2.706105963</v>
      </c>
      <c r="G24" s="129">
        <f t="shared" si="10"/>
        <v>2.20955414</v>
      </c>
      <c r="H24" s="131">
        <f t="shared" ref="H24:H27" si="14">(B24/$B$27)</f>
        <v>0.3822051458</v>
      </c>
      <c r="I24" s="131">
        <f t="shared" ref="I24:I27" si="15">(C24/$C$27)</f>
        <v>0.06223271015</v>
      </c>
      <c r="J24" s="97">
        <f t="shared" ref="J24:J26" si="16">M12</f>
        <v>77337508</v>
      </c>
      <c r="K24" s="131">
        <f t="shared" ref="K24:K27" si="17">J24/$J$27</f>
        <v>0.4629717826</v>
      </c>
      <c r="L24" s="133">
        <v>2160.0</v>
      </c>
      <c r="M24" s="95">
        <f t="shared" ref="M24:M27" si="18">L24*B24</f>
        <v>98409600</v>
      </c>
      <c r="N24" s="131">
        <f t="shared" ref="N24:N27" si="19">J24/M24</f>
        <v>0.785873614</v>
      </c>
      <c r="O24" s="131">
        <f t="shared" ref="O24:O26" si="20">S12/M24</f>
        <v>0.7856852787</v>
      </c>
      <c r="P24" s="1"/>
      <c r="Q24" s="1"/>
      <c r="R24" s="1"/>
      <c r="S24" s="1"/>
      <c r="T24" s="1"/>
      <c r="U24" s="1"/>
      <c r="V24" s="1"/>
      <c r="W24" s="1"/>
      <c r="X24" s="1"/>
      <c r="Y24" s="1"/>
      <c r="Z24" s="1"/>
    </row>
    <row r="25" ht="13.5" customHeight="1">
      <c r="A25" s="121" t="str">
        <f t="shared" si="11"/>
        <v>ECDF</v>
      </c>
      <c r="B25" s="122">
        <f t="shared" ref="B25:C25" si="12">C35</f>
        <v>10000</v>
      </c>
      <c r="C25" s="136">
        <f t="shared" si="12"/>
        <v>1345.339</v>
      </c>
      <c r="D25" s="137">
        <v>7686.0</v>
      </c>
      <c r="E25" s="138">
        <v>552.0</v>
      </c>
      <c r="F25" s="129">
        <f t="shared" ref="F25:G25" si="13">B25/D25</f>
        <v>1.301066875</v>
      </c>
      <c r="G25" s="129">
        <f t="shared" si="13"/>
        <v>2.437208333</v>
      </c>
      <c r="H25" s="131">
        <f t="shared" si="14"/>
        <v>0.08389050611</v>
      </c>
      <c r="I25" s="131">
        <f t="shared" si="15"/>
        <v>0.2413493573</v>
      </c>
      <c r="J25" s="97">
        <f t="shared" si="16"/>
        <v>22603650</v>
      </c>
      <c r="K25" s="131">
        <f t="shared" si="17"/>
        <v>0.1353140592</v>
      </c>
      <c r="L25" s="133">
        <v>2160.0</v>
      </c>
      <c r="M25" s="95">
        <f t="shared" si="18"/>
        <v>21600000</v>
      </c>
      <c r="N25" s="131">
        <f t="shared" si="19"/>
        <v>1.046465278</v>
      </c>
      <c r="O25" s="131">
        <f t="shared" si="20"/>
        <v>1.172385833</v>
      </c>
      <c r="P25" s="1"/>
      <c r="Q25" s="1"/>
      <c r="R25" s="1"/>
      <c r="S25" s="1"/>
      <c r="T25" s="1"/>
      <c r="U25" s="1"/>
      <c r="V25" s="1"/>
      <c r="W25" s="1"/>
      <c r="X25" s="1"/>
      <c r="Y25" s="1"/>
      <c r="Z25" s="1"/>
    </row>
    <row r="26" ht="13.5" customHeight="1">
      <c r="A26" s="139" t="str">
        <f t="shared" si="11"/>
        <v>GLASGOW</v>
      </c>
      <c r="B26" s="122">
        <v>63643.0</v>
      </c>
      <c r="C26" s="122">
        <v>3882.0</v>
      </c>
      <c r="D26" s="141">
        <v>22034.0</v>
      </c>
      <c r="E26" s="142">
        <v>1987.0</v>
      </c>
      <c r="F26" s="129">
        <f t="shared" ref="F26:G26" si="21">B26/D26</f>
        <v>2.888399746</v>
      </c>
      <c r="G26" s="129">
        <f t="shared" si="21"/>
        <v>1.953699044</v>
      </c>
      <c r="H26" s="131">
        <f t="shared" si="14"/>
        <v>0.533904348</v>
      </c>
      <c r="I26" s="131">
        <f t="shared" si="15"/>
        <v>0.6964179326</v>
      </c>
      <c r="J26" s="97">
        <f t="shared" si="16"/>
        <v>67104677</v>
      </c>
      <c r="K26" s="131">
        <f t="shared" si="17"/>
        <v>0.4017141583</v>
      </c>
      <c r="L26" s="133">
        <v>2160.0</v>
      </c>
      <c r="M26" s="95">
        <f t="shared" si="18"/>
        <v>137468880</v>
      </c>
      <c r="N26" s="131">
        <f t="shared" si="19"/>
        <v>0.488144495</v>
      </c>
      <c r="O26" s="131">
        <f t="shared" si="20"/>
        <v>0.5946796977</v>
      </c>
      <c r="P26" s="1"/>
      <c r="Q26" s="1"/>
      <c r="R26" s="1"/>
      <c r="S26" s="1"/>
      <c r="T26" s="1"/>
      <c r="U26" s="1"/>
      <c r="V26" s="1"/>
      <c r="W26" s="1"/>
      <c r="X26" s="1"/>
      <c r="Y26" s="1"/>
      <c r="Z26" s="1"/>
    </row>
    <row r="27" ht="12.75" customHeight="1">
      <c r="A27" s="144" t="s">
        <v>149</v>
      </c>
      <c r="B27" s="145">
        <f t="shared" ref="B27:E27" si="22">SUM(B24:B26)</f>
        <v>119203</v>
      </c>
      <c r="C27" s="146">
        <f t="shared" si="22"/>
        <v>5574.239</v>
      </c>
      <c r="D27" s="147">
        <f t="shared" si="22"/>
        <v>46556</v>
      </c>
      <c r="E27" s="148">
        <f t="shared" si="22"/>
        <v>2696</v>
      </c>
      <c r="F27" s="129">
        <f t="shared" ref="F27:G27" si="23">B27/D27</f>
        <v>2.560421858</v>
      </c>
      <c r="G27" s="129">
        <f t="shared" si="23"/>
        <v>2.067596068</v>
      </c>
      <c r="H27" s="131">
        <f t="shared" si="14"/>
        <v>1</v>
      </c>
      <c r="I27" s="131">
        <f t="shared" si="15"/>
        <v>1</v>
      </c>
      <c r="J27" s="97">
        <f>SUM(J24:J26)</f>
        <v>167045835</v>
      </c>
      <c r="K27" s="131">
        <f t="shared" si="17"/>
        <v>1</v>
      </c>
      <c r="L27" s="133">
        <v>2160.0</v>
      </c>
      <c r="M27" s="95">
        <f t="shared" si="18"/>
        <v>257478480</v>
      </c>
      <c r="N27" s="131">
        <f t="shared" si="19"/>
        <v>0.6487759093</v>
      </c>
      <c r="O27" s="131">
        <f>S19/M27</f>
        <v>0.7161470737</v>
      </c>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50" t="s">
        <v>150</v>
      </c>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51" t="s">
        <v>151</v>
      </c>
      <c r="C30" s="1"/>
      <c r="D30" s="1"/>
      <c r="E30" s="1"/>
      <c r="F30" s="1"/>
      <c r="G30" s="1"/>
      <c r="H30" s="1"/>
      <c r="I30" s="1"/>
      <c r="J30" s="1"/>
      <c r="K30" s="1" t="s">
        <v>152</v>
      </c>
      <c r="L30" s="152" t="s">
        <v>153</v>
      </c>
      <c r="N30" s="1"/>
      <c r="O30" s="30"/>
      <c r="P30" s="1"/>
      <c r="Q30" s="1"/>
      <c r="R30" s="1"/>
      <c r="S30" s="1"/>
      <c r="T30" s="1"/>
      <c r="U30" s="1"/>
      <c r="V30" s="1"/>
      <c r="W30" s="1"/>
      <c r="X30" s="1"/>
      <c r="Y30" s="1"/>
      <c r="Z30" s="1"/>
    </row>
    <row r="31" ht="12.75" customHeight="1">
      <c r="A31" s="1"/>
      <c r="B31" s="1"/>
      <c r="C31" s="1"/>
      <c r="D31" s="1"/>
      <c r="E31" s="1"/>
      <c r="F31" s="30"/>
      <c r="G31" s="30"/>
      <c r="H31" s="30"/>
      <c r="I31" s="1"/>
      <c r="J31" s="1"/>
      <c r="K31" s="1" t="s">
        <v>154</v>
      </c>
      <c r="L31" s="1">
        <v>2184.0</v>
      </c>
      <c r="M31" s="1"/>
      <c r="N31" s="1"/>
      <c r="O31" s="1"/>
      <c r="P31" s="1"/>
      <c r="Q31" s="1"/>
      <c r="R31" s="1"/>
      <c r="S31" s="1"/>
      <c r="T31" s="1"/>
      <c r="U31" s="1"/>
      <c r="V31" s="1"/>
      <c r="W31" s="1"/>
      <c r="X31" s="1"/>
      <c r="Y31" s="1"/>
      <c r="Z31" s="1"/>
    </row>
    <row r="32" ht="12.75" customHeight="1">
      <c r="A32" s="153" t="s">
        <v>16</v>
      </c>
      <c r="B32" s="154" t="s">
        <v>155</v>
      </c>
      <c r="C32" s="28"/>
      <c r="D32" s="114"/>
      <c r="E32" s="1" t="s">
        <v>156</v>
      </c>
      <c r="F32" s="30"/>
      <c r="G32" s="30"/>
      <c r="H32" s="30"/>
      <c r="I32" s="1"/>
      <c r="J32" s="1"/>
      <c r="K32" s="1" t="s">
        <v>157</v>
      </c>
      <c r="L32" s="1">
        <v>2208.0</v>
      </c>
      <c r="M32" s="1"/>
      <c r="N32" s="1"/>
      <c r="O32" s="1"/>
      <c r="P32" s="1"/>
      <c r="Q32" s="1"/>
      <c r="R32" s="1"/>
      <c r="S32" s="1"/>
      <c r="T32" s="1"/>
      <c r="U32" s="1"/>
      <c r="V32" s="1"/>
      <c r="W32" s="1"/>
      <c r="X32" s="1"/>
      <c r="Y32" s="1"/>
      <c r="Z32" s="1"/>
    </row>
    <row r="33" ht="13.5" customHeight="1">
      <c r="A33" s="153"/>
      <c r="B33" s="155" t="s">
        <v>158</v>
      </c>
      <c r="C33" s="155" t="s">
        <v>159</v>
      </c>
      <c r="D33" s="155" t="s">
        <v>160</v>
      </c>
      <c r="E33" s="155" t="s">
        <v>161</v>
      </c>
      <c r="F33" s="156"/>
      <c r="G33" s="1"/>
      <c r="H33" s="1"/>
      <c r="I33" s="1"/>
      <c r="J33" s="1"/>
      <c r="K33" s="1" t="s">
        <v>162</v>
      </c>
      <c r="L33" s="1">
        <v>2208.0</v>
      </c>
      <c r="M33" s="1"/>
      <c r="N33" s="1"/>
      <c r="O33" s="1"/>
      <c r="P33" s="1"/>
      <c r="Q33" s="1"/>
      <c r="R33" s="1"/>
      <c r="S33" s="1"/>
      <c r="T33" s="1"/>
      <c r="U33" s="1"/>
      <c r="V33" s="1"/>
      <c r="W33" s="1"/>
      <c r="X33" s="1"/>
      <c r="Y33" s="1"/>
      <c r="Z33" s="1"/>
    </row>
    <row r="34" ht="13.5" customHeight="1">
      <c r="A34" s="153" t="str">
        <f t="shared" ref="A34:A36" si="24">A11</f>
        <v>DURHAM</v>
      </c>
      <c r="B34" s="157">
        <v>423.0</v>
      </c>
      <c r="C34" s="158">
        <v>45560.0</v>
      </c>
      <c r="D34" s="159">
        <v>346.9</v>
      </c>
      <c r="E34" s="160">
        <v>2419200.0</v>
      </c>
      <c r="F34" s="156" t="str">
        <f t="shared" ref="F34:F36" si="25">A11</f>
        <v>DURHAM</v>
      </c>
      <c r="G34" s="1"/>
      <c r="H34" s="1"/>
      <c r="I34" s="1"/>
      <c r="J34" s="1"/>
      <c r="K34" s="1"/>
      <c r="L34" s="1"/>
      <c r="M34" s="1"/>
      <c r="N34" s="51"/>
      <c r="O34" s="1"/>
      <c r="P34" s="1"/>
      <c r="Q34" s="1"/>
      <c r="R34" s="1"/>
      <c r="S34" s="1"/>
      <c r="T34" s="1"/>
      <c r="U34" s="1"/>
      <c r="V34" s="1"/>
      <c r="W34" s="1"/>
      <c r="X34" s="1"/>
      <c r="Y34" s="1"/>
      <c r="Z34" s="1"/>
    </row>
    <row r="35" ht="13.5" customHeight="1">
      <c r="A35" s="153" t="str">
        <f t="shared" si="24"/>
        <v>ECDF</v>
      </c>
      <c r="B35" s="153">
        <v>568.0</v>
      </c>
      <c r="C35" s="161">
        <v>10000.0</v>
      </c>
      <c r="D35" s="159">
        <v>1345.339</v>
      </c>
      <c r="E35" s="160">
        <v>1.0812256E7</v>
      </c>
      <c r="F35" s="156" t="str">
        <f t="shared" si="25"/>
        <v>ECDF</v>
      </c>
      <c r="G35" s="1"/>
      <c r="H35" s="1"/>
      <c r="I35" s="1"/>
      <c r="J35" s="1"/>
      <c r="K35" s="1"/>
      <c r="L35" s="1"/>
      <c r="M35" s="1"/>
      <c r="N35" s="1"/>
      <c r="O35" s="1"/>
      <c r="P35" s="1"/>
      <c r="Q35" s="1"/>
      <c r="R35" s="1"/>
      <c r="S35" s="1"/>
      <c r="T35" s="1"/>
      <c r="U35" s="1"/>
      <c r="V35" s="1"/>
      <c r="W35" s="1"/>
      <c r="X35" s="1"/>
      <c r="Y35" s="1"/>
      <c r="Z35" s="1"/>
    </row>
    <row r="36" ht="13.5" customHeight="1">
      <c r="A36" s="153" t="str">
        <f t="shared" si="24"/>
        <v>GLASGOW</v>
      </c>
      <c r="B36" s="153">
        <v>573.0</v>
      </c>
      <c r="C36" s="158">
        <v>63643.0</v>
      </c>
      <c r="D36" s="159">
        <v>3882.0</v>
      </c>
      <c r="E36" s="160">
        <v>8469816.0</v>
      </c>
      <c r="F36" s="156" t="str">
        <f t="shared" si="25"/>
        <v>GLASGOW</v>
      </c>
      <c r="G36" s="1"/>
      <c r="H36" s="1"/>
      <c r="I36" s="1"/>
      <c r="J36" s="1"/>
      <c r="K36" s="1"/>
      <c r="L36" s="1"/>
      <c r="M36" s="1"/>
      <c r="N36" s="1"/>
      <c r="O36" s="1"/>
      <c r="P36" s="1"/>
      <c r="Q36" s="1"/>
      <c r="R36" s="1"/>
      <c r="S36" s="1"/>
      <c r="T36" s="1"/>
      <c r="U36" s="1"/>
      <c r="V36" s="1"/>
      <c r="W36" s="1"/>
      <c r="X36" s="1"/>
      <c r="Y36" s="1"/>
      <c r="Z36" s="1"/>
    </row>
    <row r="37" ht="12.75" customHeight="1">
      <c r="A37" s="153" t="s">
        <v>149</v>
      </c>
      <c r="B37" s="153"/>
      <c r="C37" s="162"/>
      <c r="D37" s="163"/>
      <c r="E37" s="163"/>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163</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164</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40" t="s">
        <v>165</v>
      </c>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40" t="s">
        <v>166</v>
      </c>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4.75" customHeight="1">
      <c r="A45" s="1"/>
      <c r="B45" s="1"/>
      <c r="C45" s="1"/>
      <c r="D45" s="1"/>
      <c r="E45" s="1"/>
      <c r="F45" s="1"/>
      <c r="G45" s="1"/>
      <c r="H45" s="1"/>
      <c r="I45" s="1"/>
      <c r="J45" s="1"/>
      <c r="K45" s="1"/>
      <c r="L45" s="1"/>
      <c r="M45" s="164"/>
      <c r="N45" s="164"/>
      <c r="O45" s="164"/>
      <c r="P45" s="164"/>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2:C2"/>
    <mergeCell ref="B3:C3"/>
    <mergeCell ref="B4:C4"/>
    <mergeCell ref="B5:C5"/>
    <mergeCell ref="I10:M10"/>
    <mergeCell ref="O10:S10"/>
    <mergeCell ref="D22:E22"/>
    <mergeCell ref="F22:O22"/>
    <mergeCell ref="B22:C22"/>
    <mergeCell ref="B32:D32"/>
    <mergeCell ref="L30:M30"/>
  </mergeCells>
  <conditionalFormatting sqref="C27">
    <cfRule type="cellIs" dxfId="0" priority="1" stopIfTrue="1" operator="greaterThanOrEqual">
      <formula>E27</formula>
    </cfRule>
  </conditionalFormatting>
  <conditionalFormatting sqref="C27">
    <cfRule type="cellIs" dxfId="2" priority="2" stopIfTrue="1" operator="lessThan">
      <formula>E27</formula>
    </cfRule>
  </conditionalFormatting>
  <conditionalFormatting sqref="F24:G27">
    <cfRule type="cellIs" dxfId="0" priority="3" stopIfTrue="1" operator="greaterThanOrEqual">
      <formula>1</formula>
    </cfRule>
  </conditionalFormatting>
  <conditionalFormatting sqref="F24:G27">
    <cfRule type="cellIs" dxfId="5" priority="4" stopIfTrue="1" operator="greaterThanOrEqual">
      <formula>0.95</formula>
    </cfRule>
  </conditionalFormatting>
  <conditionalFormatting sqref="F24:G27">
    <cfRule type="cellIs" dxfId="2" priority="5" stopIfTrue="1" operator="lessThan">
      <formula>0.95</formula>
    </cfRule>
  </conditionalFormatting>
  <conditionalFormatting sqref="C34:D35">
    <cfRule type="cellIs" dxfId="6" priority="6" stopIfTrue="1" operator="between">
      <formula>1.1*B24</formula>
      <formula>1.2*B24</formula>
    </cfRule>
  </conditionalFormatting>
  <conditionalFormatting sqref="C34:D35">
    <cfRule type="cellIs" dxfId="6" priority="7" stopIfTrue="1" operator="between">
      <formula>0.9*B24</formula>
      <formula>0.8*B24</formula>
    </cfRule>
  </conditionalFormatting>
  <conditionalFormatting sqref="C34:D35">
    <cfRule type="cellIs" dxfId="7" priority="8" stopIfTrue="1" operator="lessThan">
      <formula>0.8*B24</formula>
    </cfRule>
  </conditionalFormatting>
  <conditionalFormatting sqref="C34:D35">
    <cfRule type="cellIs" dxfId="7" priority="9" stopIfTrue="1" operator="greaterThan">
      <formula>1.2*B24</formula>
    </cfRule>
  </conditionalFormatting>
  <conditionalFormatting sqref="C36:D36">
    <cfRule type="cellIs" dxfId="6" priority="10" stopIfTrue="1" operator="between">
      <formula>1.1*B26</formula>
      <formula>1.2*B26</formula>
    </cfRule>
  </conditionalFormatting>
  <conditionalFormatting sqref="C36:D36">
    <cfRule type="cellIs" dxfId="6" priority="11" stopIfTrue="1" operator="between">
      <formula>0.9*B26</formula>
      <formula>0.8*B26</formula>
    </cfRule>
  </conditionalFormatting>
  <conditionalFormatting sqref="C36:D36">
    <cfRule type="cellIs" dxfId="7" priority="12" stopIfTrue="1" operator="lessThan">
      <formula>0.8*B26</formula>
    </cfRule>
  </conditionalFormatting>
  <conditionalFormatting sqref="C36:D36">
    <cfRule type="cellIs" dxfId="7" priority="13" stopIfTrue="1" operator="greaterThan">
      <formula>1.2*B26</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8.86"/>
    <col customWidth="1" min="2" max="2" width="30.29"/>
    <col customWidth="1" min="3" max="3" width="7.29"/>
    <col customWidth="1" min="4" max="4" width="5.86"/>
    <col customWidth="1" min="5" max="10" width="4.71"/>
    <col customWidth="1" min="11" max="11" width="7.71"/>
    <col customWidth="1" min="12" max="35" width="4.71"/>
    <col customWidth="1" min="36" max="36" width="5.86"/>
    <col customWidth="1" min="37" max="37" width="6.0"/>
    <col customWidth="1" min="38" max="38" width="5.29"/>
    <col customWidth="1" min="39" max="40" width="4.29"/>
    <col customWidth="1" min="41" max="42"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ht="12.75" customHeight="1">
      <c r="A2" s="1"/>
      <c r="B2" s="9" t="s">
        <v>0</v>
      </c>
      <c r="C2" s="10"/>
      <c r="D2" s="10"/>
      <c r="E2" s="10"/>
      <c r="F2" s="1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ht="12.75" customHeight="1">
      <c r="A3" s="1"/>
      <c r="B3" s="13" t="s">
        <v>2</v>
      </c>
      <c r="C3" s="15" t="s">
        <v>4</v>
      </c>
      <c r="D3" s="17"/>
      <c r="E3" s="17"/>
      <c r="F3" s="1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ht="12.75" customHeight="1">
      <c r="A4" s="1"/>
      <c r="B4" s="12" t="s">
        <v>6</v>
      </c>
      <c r="C4" s="27" t="str">
        <f>Metrics!B4</f>
        <v>Q119</v>
      </c>
      <c r="D4" s="28"/>
      <c r="E4" s="28"/>
      <c r="F4" s="25"/>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ht="12.75" customHeight="1">
      <c r="A5" s="1"/>
      <c r="B5" s="24" t="s">
        <v>9</v>
      </c>
      <c r="C5" s="31" t="str">
        <f>Metrics!B5</f>
        <v>Gareth Roy</v>
      </c>
      <c r="D5" s="32"/>
      <c r="E5" s="32"/>
      <c r="F5" s="33"/>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ht="12.75" customHeight="1">
      <c r="A6" s="1"/>
      <c r="B6" s="3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ht="12.75" customHeight="1">
      <c r="A7" s="1"/>
      <c r="B7" s="36" t="s">
        <v>13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ht="12.75" hidden="1" customHeight="1">
      <c r="A9" s="1"/>
      <c r="B9" s="36" t="s">
        <v>35</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ht="75.75" customHeight="1">
      <c r="A10" s="1"/>
      <c r="B10" s="67" t="s">
        <v>16</v>
      </c>
      <c r="C10" s="68" t="s">
        <v>38</v>
      </c>
      <c r="D10" s="70" t="s">
        <v>40</v>
      </c>
      <c r="E10" s="70" t="s">
        <v>42</v>
      </c>
      <c r="F10" s="70" t="s">
        <v>43</v>
      </c>
      <c r="G10" s="70" t="s">
        <v>44</v>
      </c>
      <c r="H10" s="70" t="s">
        <v>45</v>
      </c>
      <c r="I10" s="70" t="s">
        <v>46</v>
      </c>
      <c r="J10" s="70" t="s">
        <v>47</v>
      </c>
      <c r="K10" s="70" t="s">
        <v>48</v>
      </c>
      <c r="L10" s="70" t="s">
        <v>49</v>
      </c>
      <c r="M10" s="70" t="s">
        <v>50</v>
      </c>
      <c r="N10" s="70" t="s">
        <v>51</v>
      </c>
      <c r="O10" s="70" t="s">
        <v>52</v>
      </c>
      <c r="P10" s="70" t="s">
        <v>53</v>
      </c>
      <c r="Q10" s="70" t="s">
        <v>54</v>
      </c>
      <c r="R10" s="70" t="s">
        <v>55</v>
      </c>
      <c r="S10" s="70" t="s">
        <v>56</v>
      </c>
      <c r="T10" s="70" t="s">
        <v>57</v>
      </c>
      <c r="U10" s="70" t="s">
        <v>58</v>
      </c>
      <c r="V10" s="70" t="s">
        <v>59</v>
      </c>
      <c r="W10" s="70" t="s">
        <v>60</v>
      </c>
      <c r="X10" s="70" t="s">
        <v>61</v>
      </c>
      <c r="Y10" s="70" t="s">
        <v>62</v>
      </c>
      <c r="Z10" s="70" t="s">
        <v>63</v>
      </c>
      <c r="AA10" s="70" t="s">
        <v>64</v>
      </c>
      <c r="AB10" s="70" t="s">
        <v>65</v>
      </c>
      <c r="AC10" s="70" t="s">
        <v>66</v>
      </c>
      <c r="AD10" s="70" t="s">
        <v>67</v>
      </c>
      <c r="AE10" s="70" t="s">
        <v>68</v>
      </c>
      <c r="AF10" s="70" t="s">
        <v>69</v>
      </c>
      <c r="AG10" s="70" t="s">
        <v>70</v>
      </c>
      <c r="AH10" s="70" t="s">
        <v>71</v>
      </c>
      <c r="AI10" s="70" t="s">
        <v>72</v>
      </c>
      <c r="AJ10" s="70" t="s">
        <v>73</v>
      </c>
      <c r="AK10" s="70" t="s">
        <v>74</v>
      </c>
      <c r="AL10" s="70" t="s">
        <v>75</v>
      </c>
      <c r="AM10" s="70" t="s">
        <v>76</v>
      </c>
      <c r="AN10" s="70" t="s">
        <v>77</v>
      </c>
      <c r="AO10" s="70" t="s">
        <v>78</v>
      </c>
      <c r="AP10" s="67" t="s">
        <v>31</v>
      </c>
    </row>
    <row r="11" ht="13.5" customHeight="1">
      <c r="A11" s="1"/>
      <c r="B11" s="72" t="s">
        <v>27</v>
      </c>
      <c r="C11" s="74">
        <v>0.0</v>
      </c>
      <c r="D11" s="54">
        <v>1.0</v>
      </c>
      <c r="E11" s="54">
        <v>0.0</v>
      </c>
      <c r="F11" s="54">
        <v>0.0</v>
      </c>
      <c r="G11" s="54">
        <v>0.0</v>
      </c>
      <c r="H11" s="54">
        <v>1.0</v>
      </c>
      <c r="I11" s="54">
        <v>1.0</v>
      </c>
      <c r="J11" s="54">
        <v>0.0</v>
      </c>
      <c r="K11" s="54">
        <v>1.0</v>
      </c>
      <c r="L11" s="54">
        <v>1.0</v>
      </c>
      <c r="M11" s="54">
        <v>1.0</v>
      </c>
      <c r="N11" s="54">
        <v>0.0</v>
      </c>
      <c r="O11" s="54">
        <v>0.0</v>
      </c>
      <c r="P11" s="54">
        <v>0.0</v>
      </c>
      <c r="Q11" s="54">
        <v>0.0</v>
      </c>
      <c r="R11" s="54">
        <v>0.0</v>
      </c>
      <c r="S11" s="54">
        <v>1.0</v>
      </c>
      <c r="T11" s="54">
        <v>0.0</v>
      </c>
      <c r="U11" s="54">
        <v>0.0</v>
      </c>
      <c r="V11" s="54">
        <v>0.0</v>
      </c>
      <c r="W11" s="54">
        <v>1.0</v>
      </c>
      <c r="X11" s="54">
        <v>1.0</v>
      </c>
      <c r="Y11" s="54">
        <v>0.0</v>
      </c>
      <c r="Z11" s="54">
        <v>0.0</v>
      </c>
      <c r="AA11" s="54">
        <v>0.0</v>
      </c>
      <c r="AB11" s="54">
        <v>0.0</v>
      </c>
      <c r="AC11" s="54">
        <v>0.0</v>
      </c>
      <c r="AD11" s="54">
        <v>1.0</v>
      </c>
      <c r="AE11" s="54">
        <v>1.0</v>
      </c>
      <c r="AF11" s="54">
        <v>1.0</v>
      </c>
      <c r="AG11" s="54">
        <v>0.0</v>
      </c>
      <c r="AH11" s="54">
        <v>0.0</v>
      </c>
      <c r="AI11" s="54">
        <v>0.0</v>
      </c>
      <c r="AJ11" s="54">
        <v>0.0</v>
      </c>
      <c r="AK11" s="54">
        <v>0.0</v>
      </c>
      <c r="AL11" s="54">
        <v>0.0</v>
      </c>
      <c r="AM11" s="54">
        <v>0.0</v>
      </c>
      <c r="AN11" s="76">
        <v>0.0</v>
      </c>
      <c r="AO11" s="14">
        <v>1.0</v>
      </c>
      <c r="AP11" s="83">
        <f t="shared" ref="AP11:AP16" si="1">SUM(C11:AO11)</f>
        <v>13</v>
      </c>
    </row>
    <row r="12" ht="13.5" customHeight="1">
      <c r="A12" s="1"/>
      <c r="B12" s="72" t="s">
        <v>33</v>
      </c>
      <c r="C12" s="74">
        <v>0.0</v>
      </c>
      <c r="D12" s="54">
        <v>1.0</v>
      </c>
      <c r="E12" s="54">
        <v>0.0</v>
      </c>
      <c r="F12" s="54">
        <v>0.0</v>
      </c>
      <c r="G12" s="54">
        <v>0.0</v>
      </c>
      <c r="H12" s="54">
        <v>0.0</v>
      </c>
      <c r="I12" s="54">
        <v>0.0</v>
      </c>
      <c r="J12" s="54">
        <v>0.0</v>
      </c>
      <c r="K12" s="54">
        <v>1.0</v>
      </c>
      <c r="L12" s="54">
        <v>1.0</v>
      </c>
      <c r="M12" s="54">
        <v>0.0</v>
      </c>
      <c r="N12" s="54">
        <v>1.0</v>
      </c>
      <c r="O12" s="54">
        <v>0.0</v>
      </c>
      <c r="P12" s="54">
        <v>0.0</v>
      </c>
      <c r="Q12" s="54">
        <v>0.0</v>
      </c>
      <c r="R12" s="54">
        <v>0.0</v>
      </c>
      <c r="S12" s="54">
        <v>1.0</v>
      </c>
      <c r="T12" s="54">
        <v>0.0</v>
      </c>
      <c r="U12" s="54">
        <v>1.0</v>
      </c>
      <c r="V12" s="54">
        <v>1.0</v>
      </c>
      <c r="W12" s="54">
        <v>0.0</v>
      </c>
      <c r="X12" s="54">
        <v>1.0</v>
      </c>
      <c r="Y12" s="54">
        <v>0.0</v>
      </c>
      <c r="Z12" s="54">
        <v>0.0</v>
      </c>
      <c r="AA12" s="54">
        <v>0.0</v>
      </c>
      <c r="AB12" s="54">
        <v>0.0</v>
      </c>
      <c r="AC12" s="54">
        <v>0.0</v>
      </c>
      <c r="AD12" s="54">
        <v>1.0</v>
      </c>
      <c r="AE12" s="54">
        <v>0.0</v>
      </c>
      <c r="AF12" s="54">
        <v>0.0</v>
      </c>
      <c r="AG12" s="54">
        <v>0.0</v>
      </c>
      <c r="AH12" s="54">
        <v>0.0</v>
      </c>
      <c r="AI12" s="54">
        <v>0.0</v>
      </c>
      <c r="AJ12" s="54">
        <v>0.0</v>
      </c>
      <c r="AK12" s="54">
        <v>0.0</v>
      </c>
      <c r="AL12" s="54">
        <v>0.0</v>
      </c>
      <c r="AM12" s="54">
        <v>0.0</v>
      </c>
      <c r="AN12" s="76">
        <v>0.0</v>
      </c>
      <c r="AO12" s="14">
        <v>0.0</v>
      </c>
      <c r="AP12" s="83">
        <f t="shared" si="1"/>
        <v>9</v>
      </c>
    </row>
    <row r="13" ht="13.5" customHeight="1">
      <c r="A13" s="1"/>
      <c r="B13" s="72" t="s">
        <v>80</v>
      </c>
      <c r="C13" s="74">
        <v>0.0</v>
      </c>
      <c r="D13" s="54">
        <v>1.0</v>
      </c>
      <c r="E13" s="54">
        <v>0.0</v>
      </c>
      <c r="F13" s="54">
        <v>0.0</v>
      </c>
      <c r="G13" s="54">
        <v>0.0</v>
      </c>
      <c r="H13" s="54">
        <v>0.0</v>
      </c>
      <c r="I13" s="54">
        <v>0.0</v>
      </c>
      <c r="J13" s="54">
        <v>0.0</v>
      </c>
      <c r="K13" s="54">
        <v>1.0</v>
      </c>
      <c r="L13" s="54">
        <v>1.0</v>
      </c>
      <c r="M13" s="54">
        <v>0.0</v>
      </c>
      <c r="N13" s="54">
        <v>1.0</v>
      </c>
      <c r="O13" s="54">
        <v>1.0</v>
      </c>
      <c r="P13" s="54">
        <v>0.0</v>
      </c>
      <c r="Q13" s="54">
        <v>0.0</v>
      </c>
      <c r="R13" s="54">
        <v>0.0</v>
      </c>
      <c r="S13" s="54">
        <v>1.0</v>
      </c>
      <c r="T13" s="54">
        <v>0.0</v>
      </c>
      <c r="U13" s="54">
        <v>0.0</v>
      </c>
      <c r="V13" s="54">
        <v>0.0</v>
      </c>
      <c r="W13" s="54">
        <v>1.0</v>
      </c>
      <c r="X13" s="54">
        <v>1.0</v>
      </c>
      <c r="Y13" s="54">
        <v>1.0</v>
      </c>
      <c r="Z13" s="54">
        <v>0.0</v>
      </c>
      <c r="AA13" s="54">
        <v>0.0</v>
      </c>
      <c r="AB13" s="54">
        <v>0.0</v>
      </c>
      <c r="AC13" s="54">
        <v>0.0</v>
      </c>
      <c r="AD13" s="54">
        <v>1.0</v>
      </c>
      <c r="AE13" s="54">
        <v>1.0</v>
      </c>
      <c r="AF13" s="54">
        <v>0.0</v>
      </c>
      <c r="AG13" s="54">
        <v>0.0</v>
      </c>
      <c r="AH13" s="54">
        <v>0.0</v>
      </c>
      <c r="AI13" s="54">
        <v>0.0</v>
      </c>
      <c r="AJ13" s="54">
        <v>0.0</v>
      </c>
      <c r="AK13" s="54">
        <v>0.0</v>
      </c>
      <c r="AL13" s="54">
        <v>0.0</v>
      </c>
      <c r="AM13" s="54">
        <v>0.0</v>
      </c>
      <c r="AN13" s="76">
        <v>1.0</v>
      </c>
      <c r="AO13" s="14">
        <v>0.0</v>
      </c>
      <c r="AP13" s="83">
        <f t="shared" si="1"/>
        <v>12</v>
      </c>
    </row>
    <row r="14" ht="13.5" customHeight="1">
      <c r="A14" s="1"/>
      <c r="B14" s="72"/>
      <c r="C14" s="7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76"/>
      <c r="AO14" s="14"/>
      <c r="AP14" s="83">
        <f t="shared" si="1"/>
        <v>0</v>
      </c>
    </row>
    <row r="15" ht="13.5" customHeight="1">
      <c r="A15" s="1"/>
      <c r="B15" s="72"/>
      <c r="C15" s="7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76"/>
      <c r="AO15" s="14"/>
      <c r="AP15" s="83">
        <f t="shared" si="1"/>
        <v>0</v>
      </c>
    </row>
    <row r="16" ht="13.5" customHeight="1">
      <c r="A16" s="1"/>
      <c r="B16" s="72"/>
      <c r="C16" s="7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76"/>
      <c r="AO16" s="14"/>
      <c r="AP16" s="83">
        <f t="shared" si="1"/>
        <v>0</v>
      </c>
    </row>
    <row r="17" ht="13.5" customHeight="1">
      <c r="A17" s="1"/>
      <c r="B17" s="72"/>
      <c r="C17" s="7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76"/>
      <c r="AO17" s="14"/>
      <c r="AP17" s="83"/>
    </row>
    <row r="18" ht="12.75" customHeight="1">
      <c r="A18" s="1"/>
      <c r="B18" s="100"/>
      <c r="C18" s="7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76"/>
      <c r="AO18" s="14"/>
      <c r="AP18" s="83">
        <f t="shared" ref="AP18:AP19" si="2">SUM(C18:AO18)</f>
        <v>0</v>
      </c>
    </row>
    <row r="19" ht="13.5" customHeight="1">
      <c r="A19" s="1"/>
      <c r="B19" s="103"/>
      <c r="C19" s="105"/>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107"/>
      <c r="AO19" s="26"/>
      <c r="AP19" s="109">
        <f t="shared" si="2"/>
        <v>0</v>
      </c>
    </row>
    <row r="20" ht="13.5" customHeight="1">
      <c r="A20" s="1"/>
      <c r="B20" s="72" t="s">
        <v>31</v>
      </c>
      <c r="C20" s="72">
        <f t="shared" ref="C20:AM20" si="3">SUM(C11:C19)</f>
        <v>0</v>
      </c>
      <c r="D20" s="72">
        <f t="shared" si="3"/>
        <v>3</v>
      </c>
      <c r="E20" s="72">
        <f t="shared" si="3"/>
        <v>0</v>
      </c>
      <c r="F20" s="72">
        <f t="shared" si="3"/>
        <v>0</v>
      </c>
      <c r="G20" s="72">
        <f t="shared" si="3"/>
        <v>0</v>
      </c>
      <c r="H20" s="72">
        <f t="shared" si="3"/>
        <v>1</v>
      </c>
      <c r="I20" s="72">
        <f t="shared" si="3"/>
        <v>1</v>
      </c>
      <c r="J20" s="72">
        <f t="shared" si="3"/>
        <v>0</v>
      </c>
      <c r="K20" s="72">
        <f t="shared" si="3"/>
        <v>3</v>
      </c>
      <c r="L20" s="72">
        <f t="shared" si="3"/>
        <v>3</v>
      </c>
      <c r="M20" s="72">
        <f t="shared" si="3"/>
        <v>1</v>
      </c>
      <c r="N20" s="72">
        <f t="shared" si="3"/>
        <v>2</v>
      </c>
      <c r="O20" s="72">
        <f t="shared" si="3"/>
        <v>1</v>
      </c>
      <c r="P20" s="72">
        <f t="shared" si="3"/>
        <v>0</v>
      </c>
      <c r="Q20" s="72">
        <f t="shared" si="3"/>
        <v>0</v>
      </c>
      <c r="R20" s="72">
        <f t="shared" si="3"/>
        <v>0</v>
      </c>
      <c r="S20" s="72">
        <f t="shared" si="3"/>
        <v>3</v>
      </c>
      <c r="T20" s="72">
        <f t="shared" si="3"/>
        <v>0</v>
      </c>
      <c r="U20" s="72">
        <f t="shared" si="3"/>
        <v>1</v>
      </c>
      <c r="V20" s="72">
        <f t="shared" si="3"/>
        <v>1</v>
      </c>
      <c r="W20" s="72">
        <f t="shared" si="3"/>
        <v>2</v>
      </c>
      <c r="X20" s="72">
        <f t="shared" si="3"/>
        <v>3</v>
      </c>
      <c r="Y20" s="72">
        <f t="shared" si="3"/>
        <v>1</v>
      </c>
      <c r="Z20" s="72">
        <f t="shared" si="3"/>
        <v>0</v>
      </c>
      <c r="AA20" s="72">
        <f t="shared" si="3"/>
        <v>0</v>
      </c>
      <c r="AB20" s="72">
        <f t="shared" si="3"/>
        <v>0</v>
      </c>
      <c r="AC20" s="72">
        <f t="shared" si="3"/>
        <v>0</v>
      </c>
      <c r="AD20" s="72">
        <f t="shared" si="3"/>
        <v>3</v>
      </c>
      <c r="AE20" s="72">
        <f t="shared" si="3"/>
        <v>2</v>
      </c>
      <c r="AF20" s="72">
        <f t="shared" si="3"/>
        <v>1</v>
      </c>
      <c r="AG20" s="72">
        <f t="shared" si="3"/>
        <v>0</v>
      </c>
      <c r="AH20" s="72">
        <f t="shared" si="3"/>
        <v>0</v>
      </c>
      <c r="AI20" s="72">
        <f t="shared" si="3"/>
        <v>0</v>
      </c>
      <c r="AJ20" s="72">
        <f t="shared" si="3"/>
        <v>0</v>
      </c>
      <c r="AK20" s="72">
        <f t="shared" si="3"/>
        <v>0</v>
      </c>
      <c r="AL20" s="72">
        <f t="shared" si="3"/>
        <v>0</v>
      </c>
      <c r="AM20" s="72">
        <f t="shared" si="3"/>
        <v>0</v>
      </c>
      <c r="AN20" s="116"/>
      <c r="AO20" s="118">
        <f t="shared" ref="AO20:AP20" si="4">SUM(AO11:AO19)</f>
        <v>1</v>
      </c>
      <c r="AP20" s="72">
        <f t="shared" si="4"/>
        <v>34</v>
      </c>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ht="138.0" customHeight="1">
      <c r="A30" s="1"/>
      <c r="B30" s="67" t="s">
        <v>16</v>
      </c>
      <c r="C30" s="68" t="s">
        <v>113</v>
      </c>
      <c r="D30" s="70" t="s">
        <v>114</v>
      </c>
      <c r="E30" s="70" t="s">
        <v>115</v>
      </c>
      <c r="F30" s="70" t="s">
        <v>116</v>
      </c>
      <c r="G30" s="70" t="s">
        <v>117</v>
      </c>
      <c r="H30" s="70" t="s">
        <v>118</v>
      </c>
      <c r="I30" s="70" t="s">
        <v>119</v>
      </c>
      <c r="J30" s="70" t="s">
        <v>120</v>
      </c>
      <c r="K30" s="70" t="s">
        <v>50</v>
      </c>
      <c r="L30" s="70" t="s">
        <v>52</v>
      </c>
      <c r="M30" s="70" t="s">
        <v>121</v>
      </c>
      <c r="N30" s="70" t="s">
        <v>122</v>
      </c>
      <c r="O30" s="70" t="s">
        <v>123</v>
      </c>
      <c r="P30" s="70" t="s">
        <v>124</v>
      </c>
      <c r="Q30" s="70" t="s">
        <v>125</v>
      </c>
      <c r="R30" s="70" t="s">
        <v>126</v>
      </c>
      <c r="S30" s="70" t="s">
        <v>58</v>
      </c>
      <c r="T30" s="70" t="s">
        <v>127</v>
      </c>
      <c r="U30" s="70" t="s">
        <v>128</v>
      </c>
      <c r="V30" s="70" t="s">
        <v>77</v>
      </c>
      <c r="W30" s="70" t="s">
        <v>129</v>
      </c>
      <c r="X30" s="70" t="s">
        <v>130</v>
      </c>
      <c r="Y30" s="70" t="s">
        <v>131</v>
      </c>
      <c r="Z30" s="70" t="s">
        <v>132</v>
      </c>
      <c r="AA30" s="70" t="s">
        <v>133</v>
      </c>
      <c r="AB30" s="70" t="s">
        <v>134</v>
      </c>
      <c r="AC30" s="70" t="s">
        <v>135</v>
      </c>
      <c r="AD30" s="70" t="s">
        <v>136</v>
      </c>
      <c r="AE30" s="70" t="s">
        <v>137</v>
      </c>
      <c r="AF30" s="70" t="s">
        <v>138</v>
      </c>
      <c r="AG30" s="70" t="s">
        <v>139</v>
      </c>
      <c r="AH30" s="70" t="s">
        <v>140</v>
      </c>
      <c r="AI30" s="70" t="s">
        <v>141</v>
      </c>
      <c r="AJ30" s="70" t="s">
        <v>142</v>
      </c>
      <c r="AK30" s="125" t="s">
        <v>143</v>
      </c>
      <c r="AL30" s="70" t="s">
        <v>145</v>
      </c>
      <c r="AM30" s="70" t="s">
        <v>146</v>
      </c>
      <c r="AN30" s="128" t="s">
        <v>147</v>
      </c>
      <c r="AO30" s="1"/>
      <c r="AP30" s="1"/>
    </row>
    <row r="31" ht="13.5" customHeight="1">
      <c r="A31" s="1"/>
      <c r="B31" s="72" t="s">
        <v>27</v>
      </c>
      <c r="C31" s="74">
        <v>240.0</v>
      </c>
      <c r="D31" s="54">
        <v>0.1</v>
      </c>
      <c r="E31" s="54"/>
      <c r="F31" s="54"/>
      <c r="G31" s="54"/>
      <c r="H31" s="54">
        <v>0.0</v>
      </c>
      <c r="I31" s="54"/>
      <c r="J31" s="54"/>
      <c r="K31" s="54"/>
      <c r="L31" s="54"/>
      <c r="M31" s="54"/>
      <c r="N31" s="54"/>
      <c r="O31" s="54"/>
      <c r="P31" s="54"/>
      <c r="Q31" s="54"/>
      <c r="R31" s="54"/>
      <c r="S31" s="54"/>
      <c r="T31" s="54"/>
      <c r="U31" s="54"/>
      <c r="V31" s="54"/>
      <c r="W31" s="54"/>
      <c r="X31" s="54"/>
      <c r="Y31" s="54">
        <v>7.67</v>
      </c>
      <c r="Z31" s="54"/>
      <c r="AA31" s="54"/>
      <c r="AB31" s="54"/>
      <c r="AC31" s="54"/>
      <c r="AD31" s="54"/>
      <c r="AE31" s="54"/>
      <c r="AF31" s="54"/>
      <c r="AG31" s="54"/>
      <c r="AH31" s="54"/>
      <c r="AI31" s="54"/>
      <c r="AJ31" s="54"/>
      <c r="AK31" s="54"/>
      <c r="AL31" s="130">
        <f t="shared" ref="AL31:AL33" si="5">SUM(C31:AK31)</f>
        <v>247.77</v>
      </c>
      <c r="AM31" s="135">
        <f t="shared" ref="AM31:AM33" si="6">AL31/$AL$34</f>
        <v>0.045118516</v>
      </c>
      <c r="AN31" s="135">
        <f t="shared" ref="AN31:AN34" si="7">(AL31-(C31+G31+R31))/AL31</f>
        <v>0.03135972878</v>
      </c>
      <c r="AO31" s="1"/>
      <c r="AP31" s="1"/>
    </row>
    <row r="32" ht="13.5" customHeight="1">
      <c r="A32" s="1"/>
      <c r="B32" s="72" t="s">
        <v>33</v>
      </c>
      <c r="C32" s="140">
        <v>1071.0</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143">
        <f>Resources!D35-sum(C32:AJ32)</f>
        <v>274.339</v>
      </c>
      <c r="AL32" s="130">
        <f t="shared" si="5"/>
        <v>1345.339</v>
      </c>
      <c r="AM32" s="135">
        <f t="shared" si="6"/>
        <v>0.2449840546</v>
      </c>
      <c r="AN32" s="135">
        <f t="shared" si="7"/>
        <v>0.2039181203</v>
      </c>
      <c r="AO32" s="1"/>
      <c r="AP32" s="1"/>
    </row>
    <row r="33" ht="13.5" customHeight="1">
      <c r="A33" s="1"/>
      <c r="B33" s="72" t="s">
        <v>80</v>
      </c>
      <c r="C33" s="140">
        <v>3882.0</v>
      </c>
      <c r="D33" s="54">
        <v>1.2</v>
      </c>
      <c r="E33" s="54">
        <v>0.0</v>
      </c>
      <c r="F33" s="54">
        <v>0.0</v>
      </c>
      <c r="G33" s="54">
        <v>1.01</v>
      </c>
      <c r="H33" s="54"/>
      <c r="I33" s="54">
        <v>0.0</v>
      </c>
      <c r="J33" s="54">
        <v>2.89</v>
      </c>
      <c r="K33" s="54">
        <v>0.0</v>
      </c>
      <c r="L33" s="54">
        <v>0.0</v>
      </c>
      <c r="M33" s="54">
        <v>0.0</v>
      </c>
      <c r="N33" s="54">
        <v>0.0</v>
      </c>
      <c r="O33" s="54">
        <v>0.0</v>
      </c>
      <c r="P33" s="54">
        <v>0.002</v>
      </c>
      <c r="Q33" s="54">
        <v>0.0</v>
      </c>
      <c r="R33" s="54">
        <v>0.0</v>
      </c>
      <c r="S33" s="54">
        <v>0.0</v>
      </c>
      <c r="T33" s="54">
        <v>1.39</v>
      </c>
      <c r="U33" s="54">
        <v>0.0</v>
      </c>
      <c r="V33" s="54">
        <v>1.52</v>
      </c>
      <c r="W33" s="54">
        <v>0.0</v>
      </c>
      <c r="X33" s="54">
        <v>0.002</v>
      </c>
      <c r="Y33" s="54">
        <v>6.91</v>
      </c>
      <c r="Z33" s="54">
        <v>0.0</v>
      </c>
      <c r="AA33" s="54">
        <v>0.0</v>
      </c>
      <c r="AB33" s="54">
        <v>1.5</v>
      </c>
      <c r="AC33" s="54">
        <v>0.0</v>
      </c>
      <c r="AD33" s="54">
        <v>0.0</v>
      </c>
      <c r="AE33" s="54">
        <v>0.0</v>
      </c>
      <c r="AF33" s="54">
        <v>0.0</v>
      </c>
      <c r="AG33" s="54">
        <v>0.0</v>
      </c>
      <c r="AH33" s="54">
        <v>0.0</v>
      </c>
      <c r="AI33" s="54">
        <v>0.0</v>
      </c>
      <c r="AJ33" s="54">
        <v>0.004</v>
      </c>
      <c r="AK33" s="143">
        <v>0.0</v>
      </c>
      <c r="AL33" s="130">
        <f t="shared" si="5"/>
        <v>3898.428</v>
      </c>
      <c r="AM33" s="135">
        <f t="shared" si="6"/>
        <v>0.7098974294</v>
      </c>
      <c r="AN33" s="135">
        <f t="shared" si="7"/>
        <v>0.003954927473</v>
      </c>
      <c r="AO33" s="1"/>
      <c r="AP33" s="1"/>
    </row>
    <row r="34" ht="13.5" customHeight="1">
      <c r="A34" s="1"/>
      <c r="B34" s="72" t="s">
        <v>31</v>
      </c>
      <c r="C34" s="74">
        <f t="shared" ref="C34:R34" si="8">SUM(C31:C33)</f>
        <v>5193</v>
      </c>
      <c r="D34" s="74">
        <f t="shared" si="8"/>
        <v>1.3</v>
      </c>
      <c r="E34" s="74">
        <f t="shared" si="8"/>
        <v>0</v>
      </c>
      <c r="F34" s="74">
        <f t="shared" si="8"/>
        <v>0</v>
      </c>
      <c r="G34" s="74">
        <f t="shared" si="8"/>
        <v>1.01</v>
      </c>
      <c r="H34" s="74">
        <f t="shared" si="8"/>
        <v>0</v>
      </c>
      <c r="I34" s="74">
        <f t="shared" si="8"/>
        <v>0</v>
      </c>
      <c r="J34" s="74">
        <f t="shared" si="8"/>
        <v>2.89</v>
      </c>
      <c r="K34" s="74">
        <f t="shared" si="8"/>
        <v>0</v>
      </c>
      <c r="L34" s="74">
        <f t="shared" si="8"/>
        <v>0</v>
      </c>
      <c r="M34" s="74">
        <f t="shared" si="8"/>
        <v>0</v>
      </c>
      <c r="N34" s="74">
        <f t="shared" si="8"/>
        <v>0</v>
      </c>
      <c r="O34" s="74">
        <f t="shared" si="8"/>
        <v>0</v>
      </c>
      <c r="P34" s="74">
        <f t="shared" si="8"/>
        <v>0.002</v>
      </c>
      <c r="Q34" s="74">
        <f t="shared" si="8"/>
        <v>0</v>
      </c>
      <c r="R34" s="74">
        <f t="shared" si="8"/>
        <v>0</v>
      </c>
      <c r="S34" s="74">
        <v>0.0</v>
      </c>
      <c r="T34" s="74">
        <f t="shared" ref="T34:AJ34" si="9">SUM(T31:T33)</f>
        <v>1.39</v>
      </c>
      <c r="U34" s="74">
        <f t="shared" si="9"/>
        <v>0</v>
      </c>
      <c r="V34" s="74">
        <f t="shared" si="9"/>
        <v>1.52</v>
      </c>
      <c r="W34" s="74">
        <f t="shared" si="9"/>
        <v>0</v>
      </c>
      <c r="X34" s="74">
        <f t="shared" si="9"/>
        <v>0.002</v>
      </c>
      <c r="Y34" s="74">
        <f t="shared" si="9"/>
        <v>14.58</v>
      </c>
      <c r="Z34" s="74">
        <f t="shared" si="9"/>
        <v>0</v>
      </c>
      <c r="AA34" s="74">
        <f t="shared" si="9"/>
        <v>0</v>
      </c>
      <c r="AB34" s="74">
        <f t="shared" si="9"/>
        <v>1.5</v>
      </c>
      <c r="AC34" s="74">
        <f t="shared" si="9"/>
        <v>0</v>
      </c>
      <c r="AD34" s="74">
        <f t="shared" si="9"/>
        <v>0</v>
      </c>
      <c r="AE34" s="74">
        <f t="shared" si="9"/>
        <v>0</v>
      </c>
      <c r="AF34" s="74">
        <f t="shared" si="9"/>
        <v>0</v>
      </c>
      <c r="AG34" s="74">
        <f t="shared" si="9"/>
        <v>0</v>
      </c>
      <c r="AH34" s="74">
        <f t="shared" si="9"/>
        <v>0</v>
      </c>
      <c r="AI34" s="74">
        <f t="shared" si="9"/>
        <v>0</v>
      </c>
      <c r="AJ34" s="74">
        <f t="shared" si="9"/>
        <v>0.004</v>
      </c>
      <c r="AK34" s="140">
        <v>0.0</v>
      </c>
      <c r="AL34" s="149">
        <f t="shared" ref="AL34:AM34" si="10">SUM(AL31:AL33)</f>
        <v>5491.537</v>
      </c>
      <c r="AM34" s="135">
        <f t="shared" si="10"/>
        <v>1</v>
      </c>
      <c r="AN34" s="135">
        <f t="shared" si="7"/>
        <v>0.05417918517</v>
      </c>
      <c r="AO34" s="1"/>
      <c r="AP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4">
    <mergeCell ref="B2:F2"/>
    <mergeCell ref="C3:F3"/>
    <mergeCell ref="C4:F4"/>
    <mergeCell ref="C5:F5"/>
  </mergeCells>
  <conditionalFormatting sqref="C11:T19 W11:AO19 C31:AK34">
    <cfRule type="cellIs" dxfId="0" priority="1" stopIfTrue="1" operator="equal">
      <formula>1</formula>
    </cfRule>
  </conditionalFormatting>
  <conditionalFormatting sqref="U11:V19">
    <cfRule type="cellIs" dxfId="0" priority="2" stopIfTrue="1" operator="equal">
      <formul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9.14"/>
    <col customWidth="1" min="2" max="2" width="19.0"/>
    <col customWidth="1" min="3" max="3" width="22.14"/>
    <col customWidth="1" min="4" max="26" width="8.86"/>
  </cols>
  <sheetData>
    <row r="1" ht="12.75" customHeight="1">
      <c r="A1" s="165"/>
      <c r="B1" s="166"/>
      <c r="C1" s="166"/>
      <c r="D1" s="165"/>
      <c r="E1" s="165"/>
      <c r="F1" s="165"/>
      <c r="G1" s="165"/>
      <c r="H1" s="165"/>
      <c r="I1" s="165"/>
      <c r="J1" s="165"/>
      <c r="K1" s="165"/>
      <c r="L1" s="1"/>
      <c r="M1" s="1"/>
      <c r="N1" s="1"/>
      <c r="O1" s="1"/>
      <c r="P1" s="1"/>
    </row>
    <row r="2" ht="12.75" customHeight="1">
      <c r="A2" s="167"/>
      <c r="B2" s="168" t="s">
        <v>0</v>
      </c>
      <c r="C2" s="169"/>
      <c r="D2" s="165"/>
      <c r="E2" s="165"/>
      <c r="F2" s="165"/>
      <c r="G2" s="165"/>
      <c r="H2" s="165"/>
      <c r="I2" s="165"/>
      <c r="J2" s="165"/>
      <c r="K2" s="165"/>
      <c r="L2" s="1"/>
      <c r="M2" s="1"/>
      <c r="N2" s="1"/>
      <c r="O2" s="1"/>
      <c r="P2" s="1"/>
    </row>
    <row r="3" ht="12.75" customHeight="1">
      <c r="A3" s="167"/>
      <c r="B3" s="170" t="s">
        <v>2</v>
      </c>
      <c r="C3" s="171" t="s">
        <v>4</v>
      </c>
      <c r="D3" s="165"/>
      <c r="E3" s="165"/>
      <c r="F3" s="165"/>
      <c r="G3" s="165"/>
      <c r="H3" s="165"/>
      <c r="I3" s="165"/>
      <c r="J3" s="165"/>
      <c r="K3" s="165"/>
      <c r="L3" s="1"/>
      <c r="M3" s="1"/>
      <c r="N3" s="1"/>
      <c r="O3" s="1"/>
      <c r="P3" s="1"/>
    </row>
    <row r="4" ht="12.75" customHeight="1">
      <c r="A4" s="167"/>
      <c r="B4" s="170" t="s">
        <v>6</v>
      </c>
      <c r="C4" s="171" t="str">
        <f>Metrics!B4</f>
        <v>Q119</v>
      </c>
      <c r="D4" s="165"/>
      <c r="E4" s="165"/>
      <c r="F4" s="165"/>
      <c r="G4" s="165"/>
      <c r="H4" s="165"/>
      <c r="I4" s="165"/>
      <c r="J4" s="165"/>
      <c r="K4" s="165"/>
      <c r="L4" s="1"/>
      <c r="M4" s="1"/>
      <c r="N4" s="1"/>
      <c r="O4" s="1"/>
      <c r="P4" s="1"/>
    </row>
    <row r="5" ht="12.75" customHeight="1">
      <c r="A5" s="167"/>
      <c r="B5" s="172" t="s">
        <v>9</v>
      </c>
      <c r="C5" s="173" t="str">
        <f>Metrics!B5</f>
        <v>Gareth Roy</v>
      </c>
      <c r="D5" s="165"/>
      <c r="E5" s="165"/>
      <c r="F5" s="165"/>
      <c r="G5" s="165"/>
      <c r="H5" s="165"/>
      <c r="I5" s="165"/>
      <c r="J5" s="165"/>
      <c r="K5" s="165"/>
      <c r="L5" s="1"/>
      <c r="M5" s="1"/>
      <c r="N5" s="1"/>
      <c r="O5" s="1"/>
      <c r="P5" s="1"/>
    </row>
    <row r="6" ht="12.75" customHeight="1">
      <c r="A6" s="165"/>
      <c r="B6" s="165"/>
      <c r="C6" s="165"/>
      <c r="D6" s="165"/>
      <c r="E6" s="165"/>
      <c r="F6" s="165"/>
      <c r="G6" s="165"/>
      <c r="H6" s="165"/>
      <c r="I6" s="165"/>
      <c r="J6" s="165"/>
      <c r="K6" s="165"/>
      <c r="L6" s="1"/>
      <c r="M6" s="1"/>
      <c r="N6" s="1"/>
      <c r="O6" s="1"/>
      <c r="P6" s="1"/>
    </row>
    <row r="7" ht="12.75" customHeight="1">
      <c r="A7" s="165"/>
      <c r="B7" s="174" t="s">
        <v>167</v>
      </c>
      <c r="C7" s="174"/>
      <c r="D7" s="166"/>
      <c r="E7" s="166"/>
      <c r="F7" s="166"/>
      <c r="G7" s="166"/>
      <c r="H7" s="166"/>
      <c r="I7" s="166"/>
      <c r="J7" s="165"/>
      <c r="K7" s="165"/>
      <c r="L7" s="1"/>
      <c r="M7" s="1"/>
      <c r="N7" s="1"/>
      <c r="O7" s="1"/>
      <c r="P7" s="1"/>
    </row>
    <row r="8" ht="13.5" customHeight="1">
      <c r="A8" s="167"/>
      <c r="B8" s="175"/>
      <c r="C8" s="176"/>
      <c r="D8" s="177" t="s">
        <v>168</v>
      </c>
      <c r="E8" s="38"/>
      <c r="F8" s="39"/>
      <c r="G8" s="177" t="s">
        <v>169</v>
      </c>
      <c r="H8" s="38"/>
      <c r="I8" s="39"/>
      <c r="J8" s="165"/>
      <c r="K8" s="165"/>
      <c r="L8" s="1"/>
      <c r="M8" s="1"/>
      <c r="N8" s="1"/>
      <c r="O8" s="1"/>
      <c r="P8" s="1"/>
    </row>
    <row r="9" ht="13.5" customHeight="1">
      <c r="A9" s="167"/>
      <c r="B9" s="178" t="s">
        <v>16</v>
      </c>
      <c r="C9" s="178" t="s">
        <v>170</v>
      </c>
      <c r="D9" s="179" t="s">
        <v>171</v>
      </c>
      <c r="E9" s="179" t="s">
        <v>172</v>
      </c>
      <c r="F9" s="180" t="s">
        <v>173</v>
      </c>
      <c r="G9" s="179" t="s">
        <v>171</v>
      </c>
      <c r="H9" s="179" t="s">
        <v>172</v>
      </c>
      <c r="I9" s="181" t="s">
        <v>173</v>
      </c>
      <c r="J9" s="165"/>
      <c r="K9" s="165"/>
      <c r="L9" s="1"/>
      <c r="M9" s="1"/>
      <c r="N9" s="1"/>
      <c r="O9" s="1"/>
      <c r="P9" s="1"/>
    </row>
    <row r="10" ht="12.75" customHeight="1">
      <c r="A10" s="167"/>
      <c r="B10" s="182" t="s">
        <v>174</v>
      </c>
      <c r="C10" s="182" t="s">
        <v>175</v>
      </c>
      <c r="D10" s="183">
        <v>0.0</v>
      </c>
      <c r="E10" s="183">
        <v>0.0</v>
      </c>
      <c r="F10" s="184">
        <v>0.0</v>
      </c>
      <c r="G10" s="183">
        <v>0.0</v>
      </c>
      <c r="H10" s="183">
        <v>0.0</v>
      </c>
      <c r="I10" s="184">
        <v>0.0</v>
      </c>
      <c r="J10" s="165"/>
      <c r="K10" s="165"/>
      <c r="L10" s="1"/>
      <c r="M10" s="1"/>
      <c r="N10" s="1"/>
      <c r="O10" s="1"/>
      <c r="P10" s="1"/>
    </row>
    <row r="11" ht="12.75" customHeight="1">
      <c r="A11" s="167"/>
      <c r="B11" s="182" t="s">
        <v>174</v>
      </c>
      <c r="C11" s="182" t="s">
        <v>176</v>
      </c>
      <c r="D11" s="183">
        <v>0.0</v>
      </c>
      <c r="E11" s="183">
        <v>0.0</v>
      </c>
      <c r="F11" s="184">
        <v>0.0</v>
      </c>
      <c r="G11" s="183">
        <v>0.0</v>
      </c>
      <c r="H11" s="183">
        <v>0.0</v>
      </c>
      <c r="I11" s="184">
        <v>0.0</v>
      </c>
      <c r="J11" s="165"/>
      <c r="K11" s="165"/>
      <c r="L11" s="1"/>
      <c r="M11" s="1"/>
      <c r="N11" s="1"/>
      <c r="O11" s="1"/>
      <c r="P11" s="1"/>
    </row>
    <row r="12" ht="12.75" customHeight="1">
      <c r="A12" s="167"/>
      <c r="B12" s="182" t="s">
        <v>177</v>
      </c>
      <c r="C12" s="182" t="s">
        <v>178</v>
      </c>
      <c r="D12" s="185">
        <v>0.5</v>
      </c>
      <c r="E12" s="185">
        <v>0.5</v>
      </c>
      <c r="F12" s="186">
        <v>0.5</v>
      </c>
      <c r="G12" s="183">
        <v>0.0</v>
      </c>
      <c r="H12" s="183">
        <v>0.0</v>
      </c>
      <c r="I12" s="184">
        <v>0.0</v>
      </c>
      <c r="J12" s="165"/>
      <c r="K12" s="165"/>
      <c r="L12" s="1"/>
      <c r="M12" s="1"/>
      <c r="N12" s="1"/>
      <c r="O12" s="1"/>
      <c r="P12" s="1"/>
    </row>
    <row r="13" ht="12.75" customHeight="1">
      <c r="A13" s="167"/>
      <c r="B13" s="182" t="s">
        <v>177</v>
      </c>
      <c r="C13" s="182" t="s">
        <v>179</v>
      </c>
      <c r="D13" s="185">
        <v>0.5</v>
      </c>
      <c r="E13" s="185">
        <v>0.5</v>
      </c>
      <c r="F13" s="186">
        <v>0.5</v>
      </c>
      <c r="G13" s="183">
        <v>0.0</v>
      </c>
      <c r="H13" s="183">
        <v>0.0</v>
      </c>
      <c r="I13" s="184">
        <v>0.0</v>
      </c>
      <c r="J13" s="165"/>
      <c r="K13" s="165"/>
      <c r="L13" s="1"/>
      <c r="M13" s="1"/>
      <c r="N13" s="1"/>
      <c r="O13" s="1"/>
      <c r="P13" s="1"/>
    </row>
    <row r="14" ht="12.75" customHeight="1">
      <c r="A14" s="167"/>
      <c r="B14" s="182" t="s">
        <v>177</v>
      </c>
      <c r="C14" s="182" t="s">
        <v>180</v>
      </c>
      <c r="D14" s="185">
        <v>0.5</v>
      </c>
      <c r="E14" s="185">
        <v>0.5</v>
      </c>
      <c r="F14" s="186">
        <v>0.5</v>
      </c>
      <c r="G14" s="183">
        <v>0.0</v>
      </c>
      <c r="H14" s="183">
        <v>0.0</v>
      </c>
      <c r="I14" s="184">
        <v>0.0</v>
      </c>
      <c r="J14" s="165"/>
      <c r="K14" s="165"/>
      <c r="L14" s="1"/>
      <c r="M14" s="1"/>
      <c r="N14" s="1"/>
      <c r="O14" s="1"/>
      <c r="P14" s="1"/>
    </row>
    <row r="15" ht="12.75" customHeight="1">
      <c r="A15" s="167"/>
      <c r="B15" s="182" t="s">
        <v>177</v>
      </c>
      <c r="C15" s="182" t="s">
        <v>181</v>
      </c>
      <c r="D15" s="183">
        <v>0.0</v>
      </c>
      <c r="E15" s="183">
        <v>0.0</v>
      </c>
      <c r="F15" s="184">
        <v>0.0</v>
      </c>
      <c r="G15" s="183">
        <v>0.2</v>
      </c>
      <c r="H15" s="183">
        <v>0.2</v>
      </c>
      <c r="I15" s="184">
        <v>0.2</v>
      </c>
      <c r="J15" s="165"/>
      <c r="K15" s="165"/>
      <c r="L15" s="1"/>
      <c r="M15" s="1"/>
      <c r="N15" s="1"/>
      <c r="O15" s="1"/>
      <c r="P15" s="1"/>
    </row>
    <row r="16" ht="12.75" customHeight="1">
      <c r="A16" s="167"/>
      <c r="B16" s="187" t="s">
        <v>182</v>
      </c>
      <c r="C16" s="187" t="s">
        <v>183</v>
      </c>
      <c r="D16" s="183">
        <v>1.0</v>
      </c>
      <c r="E16" s="183">
        <v>1.0</v>
      </c>
      <c r="F16" s="184">
        <v>1.0</v>
      </c>
      <c r="G16" s="183">
        <v>0.0</v>
      </c>
      <c r="H16" s="183">
        <v>0.0</v>
      </c>
      <c r="I16" s="184">
        <v>0.0</v>
      </c>
      <c r="J16" s="165"/>
      <c r="K16" s="165"/>
      <c r="L16" s="1"/>
      <c r="M16" s="1"/>
      <c r="N16" s="1"/>
      <c r="O16" s="1"/>
      <c r="P16" s="1"/>
    </row>
    <row r="17" ht="12.75" customHeight="1">
      <c r="A17" s="167"/>
      <c r="B17" s="182" t="s">
        <v>182</v>
      </c>
      <c r="C17" s="182" t="s">
        <v>184</v>
      </c>
      <c r="D17" s="183">
        <v>0.0</v>
      </c>
      <c r="E17" s="183">
        <v>0.0</v>
      </c>
      <c r="F17" s="184">
        <v>0.0</v>
      </c>
      <c r="G17" s="183">
        <v>0.0</v>
      </c>
      <c r="H17" s="183">
        <v>0.0</v>
      </c>
      <c r="I17" s="184">
        <v>0.0</v>
      </c>
      <c r="J17" s="165"/>
      <c r="K17" s="165"/>
      <c r="L17" s="1"/>
      <c r="M17" s="1"/>
      <c r="N17" s="1"/>
      <c r="O17" s="1"/>
      <c r="P17" s="1"/>
    </row>
    <row r="18" ht="12.75" customHeight="1">
      <c r="A18" s="167"/>
      <c r="B18" s="182" t="s">
        <v>182</v>
      </c>
      <c r="C18" s="182" t="s">
        <v>185</v>
      </c>
      <c r="D18" s="183">
        <v>1.0</v>
      </c>
      <c r="E18" s="183">
        <v>1.0</v>
      </c>
      <c r="F18" s="184">
        <v>1.0</v>
      </c>
      <c r="G18" s="183">
        <v>0.0</v>
      </c>
      <c r="H18" s="183">
        <v>0.0</v>
      </c>
      <c r="I18" s="184">
        <v>0.0</v>
      </c>
      <c r="J18" s="165"/>
      <c r="K18" s="165"/>
      <c r="L18" s="1"/>
      <c r="M18" s="1"/>
      <c r="N18" s="1"/>
      <c r="O18" s="1"/>
      <c r="P18" s="1"/>
    </row>
    <row r="19" ht="12.75" customHeight="1">
      <c r="A19" s="167"/>
      <c r="B19" s="188" t="s">
        <v>182</v>
      </c>
      <c r="C19" s="188" t="s">
        <v>186</v>
      </c>
      <c r="D19" s="183">
        <v>0.2</v>
      </c>
      <c r="E19" s="183">
        <v>0.2</v>
      </c>
      <c r="F19" s="184">
        <v>0.2</v>
      </c>
      <c r="G19" s="183">
        <v>0.0</v>
      </c>
      <c r="H19" s="183">
        <v>0.0</v>
      </c>
      <c r="I19" s="184">
        <v>0.0</v>
      </c>
      <c r="J19" s="165"/>
      <c r="K19" s="165"/>
      <c r="L19" s="1"/>
      <c r="M19" s="1"/>
      <c r="N19" s="1"/>
      <c r="O19" s="1"/>
      <c r="P19" s="1"/>
    </row>
    <row r="20" ht="13.5" customHeight="1">
      <c r="A20" s="167"/>
      <c r="B20" s="189" t="s">
        <v>187</v>
      </c>
      <c r="C20" s="189" t="s">
        <v>188</v>
      </c>
      <c r="D20" s="190">
        <v>0.3</v>
      </c>
      <c r="E20" s="190">
        <v>0.3</v>
      </c>
      <c r="F20" s="191">
        <v>0.3</v>
      </c>
      <c r="G20" s="190">
        <v>0.0</v>
      </c>
      <c r="H20" s="190">
        <v>0.0</v>
      </c>
      <c r="I20" s="191">
        <v>0.0</v>
      </c>
      <c r="J20" s="165"/>
      <c r="K20" s="165"/>
      <c r="L20" s="1"/>
      <c r="M20" s="1"/>
      <c r="N20" s="1"/>
      <c r="O20" s="1"/>
      <c r="P20" s="1"/>
    </row>
    <row r="21" ht="13.5" customHeight="1">
      <c r="A21" s="167"/>
      <c r="B21" s="174" t="s">
        <v>31</v>
      </c>
      <c r="C21" s="173"/>
      <c r="D21" s="192">
        <f t="shared" ref="D21:I21" si="1">SUM(D10:D20)</f>
        <v>4</v>
      </c>
      <c r="E21" s="192">
        <f t="shared" si="1"/>
        <v>4</v>
      </c>
      <c r="F21" s="193">
        <f t="shared" si="1"/>
        <v>4</v>
      </c>
      <c r="G21" s="192">
        <f t="shared" si="1"/>
        <v>0.2</v>
      </c>
      <c r="H21" s="192">
        <f t="shared" si="1"/>
        <v>0.2</v>
      </c>
      <c r="I21" s="193">
        <f t="shared" si="1"/>
        <v>0.2</v>
      </c>
      <c r="J21" s="165"/>
      <c r="K21" s="165"/>
      <c r="L21" s="1"/>
      <c r="M21" s="1"/>
      <c r="N21" s="1"/>
      <c r="O21" s="1"/>
      <c r="P21" s="1"/>
    </row>
    <row r="22" ht="12.75" customHeight="1">
      <c r="A22" s="165"/>
      <c r="B22" s="165"/>
      <c r="C22" s="165"/>
      <c r="D22" s="165"/>
      <c r="E22" s="165"/>
      <c r="F22" s="165"/>
      <c r="G22" s="165"/>
      <c r="H22" s="165"/>
      <c r="I22" s="165"/>
      <c r="J22" s="165"/>
      <c r="K22" s="165"/>
      <c r="L22" s="1"/>
      <c r="M22" s="1"/>
      <c r="N22" s="1"/>
      <c r="O22" s="1"/>
      <c r="P22" s="1"/>
    </row>
    <row r="23" ht="12.75" customHeight="1">
      <c r="A23" s="165"/>
      <c r="B23" s="194" t="s">
        <v>189</v>
      </c>
      <c r="C23" s="166"/>
      <c r="D23" s="166"/>
      <c r="E23" s="166"/>
      <c r="F23" s="166"/>
      <c r="G23" s="166"/>
      <c r="H23" s="166"/>
      <c r="I23" s="166"/>
      <c r="J23" s="165"/>
      <c r="K23" s="165"/>
      <c r="L23" s="1"/>
      <c r="M23" s="1"/>
      <c r="N23" s="1"/>
      <c r="O23" s="1"/>
      <c r="P23" s="1"/>
    </row>
    <row r="24" ht="13.5" customHeight="1">
      <c r="A24" s="167"/>
      <c r="B24" s="195"/>
      <c r="C24" s="196"/>
      <c r="D24" s="197" t="s">
        <v>190</v>
      </c>
      <c r="E24" s="38"/>
      <c r="F24" s="39"/>
      <c r="G24" s="197" t="s">
        <v>169</v>
      </c>
      <c r="H24" s="38"/>
      <c r="I24" s="39"/>
      <c r="J24" s="165"/>
      <c r="K24" s="165"/>
      <c r="L24" s="1"/>
      <c r="M24" s="1"/>
      <c r="N24" s="1"/>
      <c r="O24" s="1"/>
      <c r="P24" s="1"/>
    </row>
    <row r="25" ht="13.5" customHeight="1">
      <c r="A25" s="167"/>
      <c r="B25" s="198" t="s">
        <v>16</v>
      </c>
      <c r="C25" s="198" t="s">
        <v>170</v>
      </c>
      <c r="D25" s="199" t="s">
        <v>171</v>
      </c>
      <c r="E25" s="199" t="s">
        <v>172</v>
      </c>
      <c r="F25" s="200" t="s">
        <v>173</v>
      </c>
      <c r="G25" s="199" t="s">
        <v>171</v>
      </c>
      <c r="H25" s="199" t="s">
        <v>172</v>
      </c>
      <c r="I25" s="200" t="s">
        <v>173</v>
      </c>
      <c r="J25" s="165"/>
      <c r="K25" s="165"/>
      <c r="L25" s="1"/>
      <c r="M25" s="1"/>
      <c r="N25" s="1"/>
      <c r="O25" s="1"/>
      <c r="P25" s="1"/>
    </row>
    <row r="26" ht="13.5" customHeight="1">
      <c r="A26" s="167"/>
      <c r="B26" s="173"/>
      <c r="C26" s="173"/>
      <c r="D26" s="201"/>
      <c r="E26" s="201"/>
      <c r="F26" s="202"/>
      <c r="G26" s="203"/>
      <c r="H26" s="203"/>
      <c r="I26" s="173"/>
      <c r="J26" s="165"/>
      <c r="K26" s="165"/>
      <c r="L26" s="1"/>
      <c r="M26" s="1"/>
      <c r="N26" s="1"/>
      <c r="O26" s="1"/>
      <c r="P26" s="1"/>
    </row>
    <row r="27" ht="12.75" customHeight="1">
      <c r="A27" s="165"/>
      <c r="B27" s="165"/>
      <c r="C27" s="165"/>
      <c r="D27" s="165"/>
      <c r="E27" s="165"/>
      <c r="F27" s="165"/>
      <c r="G27" s="165"/>
      <c r="H27" s="165"/>
      <c r="I27" s="165"/>
      <c r="J27" s="165"/>
      <c r="K27" s="165"/>
      <c r="L27" s="1"/>
      <c r="M27" s="1"/>
      <c r="N27" s="1"/>
      <c r="O27" s="1"/>
      <c r="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
    <mergeCell ref="D8:F8"/>
    <mergeCell ref="G8:I8"/>
    <mergeCell ref="D24:F24"/>
    <mergeCell ref="G24:I2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9.14"/>
    <col customWidth="1" min="2" max="2" width="11.86"/>
    <col customWidth="1" min="3" max="3" width="22.86"/>
    <col customWidth="1" min="4" max="7" width="8.86"/>
    <col customWidth="1" min="8" max="8" width="14.29"/>
    <col customWidth="1" min="9" max="10" width="8.86"/>
    <col customWidth="1" min="11" max="11" width="13.43"/>
    <col customWidth="1" min="12" max="12" width="41.43"/>
    <col customWidth="1" min="13" max="13" width="25.14"/>
    <col customWidth="1" min="14" max="26"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204" t="s">
        <v>191</v>
      </c>
      <c r="C2" s="205"/>
      <c r="D2" s="1"/>
      <c r="E2" s="1"/>
      <c r="F2" s="1"/>
      <c r="G2" s="1"/>
      <c r="H2" s="1"/>
      <c r="I2" s="1"/>
      <c r="J2" s="1"/>
      <c r="K2" s="1"/>
      <c r="L2" s="1"/>
      <c r="M2" s="1"/>
      <c r="N2" s="1"/>
      <c r="O2" s="1"/>
      <c r="P2" s="1"/>
      <c r="Q2" s="1"/>
      <c r="R2" s="1"/>
      <c r="S2" s="1"/>
      <c r="T2" s="1"/>
      <c r="U2" s="1"/>
      <c r="V2" s="1"/>
      <c r="W2" s="1"/>
      <c r="X2" s="1"/>
      <c r="Y2" s="1"/>
      <c r="Z2" s="1"/>
    </row>
    <row r="3" ht="12.75" customHeight="1">
      <c r="A3" s="1"/>
      <c r="B3" s="206" t="s">
        <v>192</v>
      </c>
      <c r="C3" s="207" t="s">
        <v>4</v>
      </c>
      <c r="D3" s="1"/>
      <c r="E3" s="1"/>
      <c r="F3" s="1"/>
      <c r="G3" s="1"/>
      <c r="H3" s="1"/>
      <c r="I3" s="1"/>
      <c r="J3" s="1"/>
      <c r="K3" s="1"/>
      <c r="L3" s="1"/>
      <c r="M3" s="1"/>
      <c r="N3" s="1"/>
      <c r="O3" s="1"/>
      <c r="P3" s="1"/>
      <c r="Q3" s="1"/>
      <c r="R3" s="1"/>
      <c r="S3" s="1"/>
      <c r="T3" s="1"/>
      <c r="U3" s="1"/>
      <c r="V3" s="1"/>
      <c r="W3" s="1"/>
      <c r="X3" s="1"/>
      <c r="Y3" s="1"/>
      <c r="Z3" s="1"/>
    </row>
    <row r="4" ht="12.75" customHeight="1">
      <c r="A4" s="1"/>
      <c r="B4" s="12" t="s">
        <v>6</v>
      </c>
      <c r="C4" s="96" t="str">
        <f>Metrics!B4</f>
        <v>Q119</v>
      </c>
      <c r="D4" s="1"/>
      <c r="E4" s="1"/>
      <c r="F4" s="40"/>
      <c r="G4" s="1"/>
      <c r="H4" s="1"/>
      <c r="I4" s="1"/>
      <c r="J4" s="1"/>
      <c r="K4" s="1"/>
      <c r="L4" s="1"/>
      <c r="M4" s="1"/>
      <c r="N4" s="1"/>
      <c r="O4" s="1"/>
      <c r="P4" s="1"/>
      <c r="Q4" s="1"/>
      <c r="R4" s="1"/>
      <c r="S4" s="1"/>
      <c r="T4" s="1"/>
      <c r="U4" s="1"/>
      <c r="V4" s="1"/>
      <c r="W4" s="1"/>
      <c r="X4" s="1"/>
      <c r="Y4" s="1"/>
      <c r="Z4" s="1"/>
    </row>
    <row r="5" ht="12.75" customHeight="1">
      <c r="A5" s="1"/>
      <c r="B5" s="24" t="s">
        <v>9</v>
      </c>
      <c r="C5" s="208"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36" t="s">
        <v>193</v>
      </c>
      <c r="C7" s="1"/>
      <c r="D7" s="1"/>
      <c r="E7" s="1"/>
      <c r="F7" s="1"/>
      <c r="G7" s="1"/>
      <c r="H7" s="1"/>
      <c r="I7" s="1"/>
      <c r="J7" s="1"/>
      <c r="K7" s="1"/>
      <c r="L7" s="1"/>
      <c r="M7" s="1"/>
      <c r="N7" s="1"/>
      <c r="O7" s="1"/>
      <c r="P7" s="1"/>
      <c r="Q7" s="1"/>
      <c r="R7" s="1"/>
      <c r="S7" s="1"/>
      <c r="T7" s="1"/>
      <c r="U7" s="1"/>
      <c r="V7" s="1"/>
      <c r="W7" s="1"/>
      <c r="X7" s="1"/>
      <c r="Y7" s="1"/>
      <c r="Z7" s="1"/>
    </row>
    <row r="8" ht="18.0" customHeight="1">
      <c r="A8" s="1"/>
      <c r="B8" s="209" t="s">
        <v>194</v>
      </c>
      <c r="C8" s="210" t="s">
        <v>195</v>
      </c>
      <c r="D8" s="211"/>
      <c r="E8" s="211"/>
      <c r="F8" s="211"/>
      <c r="G8" s="212"/>
      <c r="H8" s="213" t="s">
        <v>196</v>
      </c>
      <c r="I8" s="211"/>
      <c r="J8" s="211"/>
      <c r="K8" s="211"/>
      <c r="L8" s="212"/>
      <c r="M8" s="1"/>
      <c r="N8" s="1"/>
      <c r="O8" s="1"/>
      <c r="P8" s="1"/>
      <c r="Q8" s="1"/>
      <c r="R8" s="1"/>
      <c r="S8" s="1"/>
      <c r="T8" s="1"/>
      <c r="U8" s="1"/>
      <c r="V8" s="1"/>
      <c r="W8" s="1"/>
      <c r="X8" s="1"/>
      <c r="Y8" s="1"/>
      <c r="Z8" s="1"/>
    </row>
    <row r="9" ht="112.5" customHeight="1">
      <c r="A9" s="1"/>
      <c r="B9" s="214" t="s">
        <v>27</v>
      </c>
      <c r="C9" s="215" t="s">
        <v>197</v>
      </c>
      <c r="D9" s="28"/>
      <c r="E9" s="28"/>
      <c r="F9" s="28"/>
      <c r="G9" s="114"/>
      <c r="H9" s="216" t="s">
        <v>198</v>
      </c>
      <c r="I9" s="28"/>
      <c r="J9" s="28"/>
      <c r="K9" s="28"/>
      <c r="L9" s="25"/>
      <c r="M9" s="1"/>
      <c r="N9" s="1"/>
      <c r="O9" s="1"/>
      <c r="P9" s="1"/>
      <c r="Q9" s="1"/>
      <c r="R9" s="1"/>
      <c r="S9" s="1"/>
      <c r="T9" s="1"/>
      <c r="U9" s="1"/>
      <c r="V9" s="1"/>
      <c r="W9" s="1"/>
      <c r="X9" s="1"/>
      <c r="Y9" s="1"/>
      <c r="Z9" s="1"/>
    </row>
    <row r="10" ht="112.5" customHeight="1">
      <c r="A10" s="1"/>
      <c r="B10" s="214" t="s">
        <v>33</v>
      </c>
      <c r="C10" s="215" t="s">
        <v>199</v>
      </c>
      <c r="D10" s="28"/>
      <c r="E10" s="28"/>
      <c r="F10" s="28"/>
      <c r="G10" s="114"/>
      <c r="H10" s="216" t="s">
        <v>200</v>
      </c>
      <c r="I10" s="28"/>
      <c r="J10" s="28"/>
      <c r="K10" s="28"/>
      <c r="L10" s="25"/>
      <c r="M10" s="1"/>
      <c r="N10" s="1"/>
      <c r="O10" s="1"/>
      <c r="P10" s="1"/>
      <c r="Q10" s="1"/>
      <c r="R10" s="1"/>
      <c r="S10" s="1"/>
      <c r="T10" s="1"/>
      <c r="U10" s="1"/>
      <c r="V10" s="1"/>
      <c r="W10" s="1"/>
      <c r="X10" s="1"/>
      <c r="Y10" s="1"/>
      <c r="Z10" s="1"/>
    </row>
    <row r="11" ht="112.5" customHeight="1">
      <c r="A11" s="1"/>
      <c r="B11" s="217" t="s">
        <v>80</v>
      </c>
      <c r="C11" s="218" t="s">
        <v>201</v>
      </c>
      <c r="D11" s="32"/>
      <c r="E11" s="32"/>
      <c r="F11" s="32"/>
      <c r="G11" s="219"/>
      <c r="H11" s="220" t="s">
        <v>202</v>
      </c>
      <c r="I11" s="32"/>
      <c r="J11" s="32"/>
      <c r="K11" s="32"/>
      <c r="L11" s="33"/>
      <c r="M11" s="1"/>
      <c r="N11" s="1"/>
      <c r="O11" s="1"/>
      <c r="P11" s="1"/>
      <c r="Q11" s="1"/>
      <c r="R11" s="1"/>
      <c r="S11" s="1"/>
      <c r="T11" s="1"/>
      <c r="U11" s="1"/>
      <c r="V11" s="1"/>
      <c r="W11" s="1"/>
      <c r="X11" s="1"/>
      <c r="Y11" s="1"/>
      <c r="Z11" s="1"/>
    </row>
    <row r="12" ht="12.75" hidden="1" customHeight="1">
      <c r="A12" s="1"/>
      <c r="B12" s="221" t="str">
        <f>Resources!A15</f>
        <v/>
      </c>
      <c r="C12" s="222"/>
      <c r="D12" s="223"/>
      <c r="E12" s="223"/>
      <c r="F12" s="223"/>
      <c r="G12" s="224"/>
      <c r="H12" s="225"/>
      <c r="I12" s="223"/>
      <c r="J12" s="223"/>
      <c r="K12" s="223"/>
      <c r="L12" s="226"/>
      <c r="M12" s="1"/>
      <c r="N12" s="1"/>
      <c r="O12" s="1"/>
      <c r="P12" s="1"/>
      <c r="Q12" s="1"/>
      <c r="R12" s="1"/>
      <c r="S12" s="1"/>
      <c r="T12" s="1"/>
      <c r="U12" s="1"/>
      <c r="V12" s="1"/>
      <c r="W12" s="1"/>
      <c r="X12" s="1"/>
      <c r="Y12" s="1"/>
      <c r="Z12" s="1"/>
    </row>
    <row r="13" ht="12.75" hidden="1" customHeight="1">
      <c r="A13" s="1"/>
      <c r="B13" s="227" t="str">
        <f>Resources!A16</f>
        <v/>
      </c>
      <c r="C13" s="228"/>
      <c r="D13" s="28"/>
      <c r="E13" s="28"/>
      <c r="F13" s="28"/>
      <c r="G13" s="114"/>
      <c r="H13" s="229"/>
      <c r="I13" s="28"/>
      <c r="J13" s="28"/>
      <c r="K13" s="28"/>
      <c r="L13" s="230"/>
      <c r="M13" s="1"/>
      <c r="N13" s="1"/>
      <c r="O13" s="1"/>
      <c r="P13" s="1"/>
      <c r="Q13" s="1"/>
      <c r="R13" s="1"/>
      <c r="S13" s="1"/>
      <c r="T13" s="1"/>
      <c r="U13" s="1"/>
      <c r="V13" s="1"/>
      <c r="W13" s="1"/>
      <c r="X13" s="1"/>
      <c r="Y13" s="1"/>
      <c r="Z13" s="1"/>
    </row>
    <row r="14" ht="33.75" hidden="1" customHeight="1">
      <c r="A14" s="1"/>
      <c r="B14" s="231" t="s">
        <v>203</v>
      </c>
      <c r="C14" s="232"/>
      <c r="D14" s="233"/>
      <c r="E14" s="233"/>
      <c r="F14" s="233"/>
      <c r="G14" s="234"/>
      <c r="H14" s="235"/>
      <c r="I14" s="233"/>
      <c r="J14" s="233"/>
      <c r="K14" s="233"/>
      <c r="L14" s="236"/>
      <c r="M14" s="1"/>
      <c r="N14" s="1"/>
      <c r="O14" s="1"/>
      <c r="P14" s="1"/>
      <c r="Q14" s="1"/>
      <c r="R14" s="1"/>
      <c r="S14" s="1"/>
      <c r="T14" s="1"/>
      <c r="U14" s="1"/>
      <c r="V14" s="1"/>
      <c r="W14" s="1"/>
      <c r="X14" s="1"/>
      <c r="Y14" s="1"/>
      <c r="Z14" s="1"/>
    </row>
    <row r="15" ht="12.75" customHeight="1">
      <c r="A15" s="1"/>
      <c r="B15" s="1" t="s">
        <v>204</v>
      </c>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36" t="s">
        <v>205</v>
      </c>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52" t="s">
        <v>206</v>
      </c>
      <c r="C18" s="55"/>
      <c r="D18" s="55"/>
      <c r="E18" s="55"/>
      <c r="F18" s="57"/>
      <c r="G18" s="52" t="s">
        <v>207</v>
      </c>
      <c r="H18" s="55"/>
      <c r="I18" s="55"/>
      <c r="J18" s="55"/>
      <c r="K18" s="57"/>
      <c r="L18" s="1"/>
      <c r="M18" s="1"/>
      <c r="N18" s="1"/>
      <c r="O18" s="1"/>
      <c r="P18" s="1"/>
      <c r="Q18" s="1"/>
      <c r="R18" s="1"/>
      <c r="S18" s="1"/>
      <c r="T18" s="1"/>
      <c r="U18" s="1"/>
      <c r="V18" s="1"/>
      <c r="W18" s="1"/>
      <c r="X18" s="1"/>
      <c r="Y18" s="1"/>
      <c r="Z18" s="1"/>
    </row>
    <row r="19" ht="36.0" customHeight="1">
      <c r="A19" s="1"/>
      <c r="B19" s="237" t="s">
        <v>208</v>
      </c>
      <c r="C19" s="55"/>
      <c r="D19" s="55"/>
      <c r="E19" s="55"/>
      <c r="F19" s="238"/>
      <c r="G19" s="239" t="s">
        <v>209</v>
      </c>
      <c r="H19" s="55"/>
      <c r="I19" s="55"/>
      <c r="J19" s="55"/>
      <c r="K19" s="57"/>
      <c r="L19" s="1"/>
      <c r="M19" s="127"/>
      <c r="N19" s="1"/>
      <c r="O19" s="1"/>
      <c r="P19" s="1"/>
      <c r="Q19" s="1"/>
      <c r="R19" s="1"/>
      <c r="S19" s="1"/>
      <c r="T19" s="1"/>
      <c r="U19" s="1"/>
      <c r="V19" s="1"/>
      <c r="W19" s="1"/>
      <c r="X19" s="1"/>
      <c r="Y19" s="1"/>
      <c r="Z19" s="1"/>
    </row>
    <row r="20">
      <c r="A20" s="1"/>
      <c r="B20" s="240"/>
      <c r="C20" s="240"/>
      <c r="D20" s="240"/>
      <c r="E20" s="240"/>
      <c r="F20" s="240"/>
      <c r="G20" s="240"/>
      <c r="H20" s="240"/>
      <c r="I20" s="240"/>
      <c r="J20" s="240"/>
      <c r="K20" s="240"/>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36" t="s">
        <v>210</v>
      </c>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52" t="s">
        <v>206</v>
      </c>
      <c r="C23" s="55"/>
      <c r="D23" s="55"/>
      <c r="E23" s="55"/>
      <c r="F23" s="111"/>
      <c r="G23" s="241" t="s">
        <v>207</v>
      </c>
      <c r="H23" s="55"/>
      <c r="I23" s="55"/>
      <c r="J23" s="55"/>
      <c r="K23" s="57"/>
      <c r="L23" s="1"/>
      <c r="M23" s="1"/>
      <c r="N23" s="1"/>
      <c r="O23" s="1"/>
      <c r="P23" s="1"/>
      <c r="Q23" s="1"/>
      <c r="R23" s="1"/>
      <c r="S23" s="1"/>
      <c r="T23" s="1"/>
      <c r="U23" s="1"/>
      <c r="V23" s="1"/>
      <c r="W23" s="1"/>
      <c r="X23" s="1"/>
      <c r="Y23" s="1"/>
      <c r="Z23" s="1"/>
    </row>
    <row r="24" ht="75.75" customHeight="1">
      <c r="A24" s="1"/>
      <c r="B24" s="242" t="s">
        <v>211</v>
      </c>
      <c r="C24" s="17"/>
      <c r="D24" s="17"/>
      <c r="E24" s="17"/>
      <c r="F24" s="243"/>
      <c r="G24" s="244" t="s">
        <v>212</v>
      </c>
      <c r="H24" s="17"/>
      <c r="I24" s="17"/>
      <c r="J24" s="17"/>
      <c r="K24" s="19"/>
      <c r="L24" s="1"/>
      <c r="M24" s="1"/>
      <c r="N24" s="1"/>
      <c r="O24" s="1"/>
      <c r="P24" s="1"/>
      <c r="Q24" s="1"/>
      <c r="R24" s="1"/>
      <c r="S24" s="1"/>
      <c r="T24" s="1"/>
      <c r="U24" s="1"/>
      <c r="V24" s="1"/>
      <c r="W24" s="1"/>
      <c r="X24" s="1"/>
      <c r="Y24" s="1"/>
      <c r="Z24" s="1"/>
    </row>
    <row r="25" ht="36.0" customHeight="1">
      <c r="A25" s="1"/>
      <c r="B25" s="245" t="s">
        <v>213</v>
      </c>
      <c r="C25" s="28"/>
      <c r="D25" s="28"/>
      <c r="E25" s="28"/>
      <c r="F25" s="114"/>
      <c r="G25" s="216" t="s">
        <v>214</v>
      </c>
      <c r="H25" s="28"/>
      <c r="I25" s="28"/>
      <c r="J25" s="28"/>
      <c r="K25" s="25"/>
      <c r="L25" s="1"/>
      <c r="M25" s="1"/>
      <c r="N25" s="1"/>
      <c r="O25" s="1"/>
      <c r="P25" s="1"/>
      <c r="Q25" s="1"/>
      <c r="R25" s="1"/>
      <c r="S25" s="1"/>
      <c r="T25" s="1"/>
      <c r="U25" s="1"/>
      <c r="V25" s="1"/>
      <c r="W25" s="1"/>
      <c r="X25" s="1"/>
      <c r="Y25" s="1"/>
      <c r="Z25" s="1"/>
    </row>
    <row r="26" ht="36.0" customHeight="1">
      <c r="A26" s="1"/>
      <c r="B26" s="246" t="s">
        <v>215</v>
      </c>
      <c r="C26" s="32"/>
      <c r="D26" s="32"/>
      <c r="E26" s="32"/>
      <c r="F26" s="219"/>
      <c r="G26" s="220" t="s">
        <v>216</v>
      </c>
      <c r="H26" s="32"/>
      <c r="I26" s="32"/>
      <c r="J26" s="32"/>
      <c r="K26" s="33"/>
      <c r="L26" s="1"/>
      <c r="M26" s="1"/>
      <c r="N26" s="1"/>
      <c r="O26" s="1"/>
      <c r="P26" s="1"/>
      <c r="Q26" s="1"/>
      <c r="R26" s="1"/>
      <c r="S26" s="1"/>
      <c r="T26" s="1"/>
      <c r="U26" s="1"/>
      <c r="V26" s="1"/>
      <c r="W26" s="1"/>
      <c r="X26" s="1"/>
      <c r="Y26" s="1"/>
      <c r="Z26" s="1"/>
    </row>
    <row r="27" ht="25.5" customHeight="1">
      <c r="A27" s="1"/>
      <c r="B27" s="247"/>
      <c r="C27" s="7"/>
      <c r="D27" s="7"/>
      <c r="E27" s="7"/>
      <c r="F27" s="7"/>
      <c r="G27" s="247"/>
      <c r="H27" s="7"/>
      <c r="I27" s="7"/>
      <c r="J27" s="7"/>
      <c r="K27" s="7"/>
      <c r="L27" s="1"/>
      <c r="M27" s="1"/>
      <c r="N27" s="1"/>
      <c r="O27" s="1"/>
      <c r="P27" s="1"/>
      <c r="Q27" s="1"/>
      <c r="R27" s="1"/>
      <c r="S27" s="1"/>
      <c r="T27" s="1"/>
      <c r="U27" s="1"/>
      <c r="V27" s="1"/>
      <c r="W27" s="1"/>
      <c r="X27" s="1"/>
      <c r="Y27" s="1"/>
      <c r="Z27" s="1"/>
    </row>
    <row r="28" ht="30.75" customHeight="1">
      <c r="A28" s="1"/>
      <c r="B28" s="248" t="s">
        <v>217</v>
      </c>
      <c r="C28" s="1"/>
      <c r="D28" s="1"/>
      <c r="E28" s="1"/>
      <c r="F28" s="1"/>
      <c r="G28" s="1"/>
      <c r="H28" s="1"/>
      <c r="I28" s="1"/>
      <c r="J28" s="1"/>
      <c r="K28" s="1"/>
      <c r="L28" s="1"/>
      <c r="M28" s="1"/>
      <c r="N28" s="1"/>
      <c r="O28" s="1"/>
      <c r="P28" s="1"/>
      <c r="Q28" s="1"/>
      <c r="R28" s="1"/>
      <c r="S28" s="1"/>
      <c r="T28" s="1"/>
      <c r="U28" s="1"/>
      <c r="V28" s="1"/>
      <c r="W28" s="1"/>
      <c r="X28" s="1"/>
      <c r="Y28" s="1"/>
      <c r="Z28" s="1"/>
    </row>
    <row r="29" ht="18.75" customHeight="1">
      <c r="A29" s="1"/>
      <c r="B29" s="249" t="s">
        <v>218</v>
      </c>
      <c r="C29" s="7"/>
      <c r="D29" s="7"/>
      <c r="E29" s="7"/>
      <c r="F29" s="250"/>
      <c r="G29" s="251" t="s">
        <v>219</v>
      </c>
      <c r="H29" s="252"/>
      <c r="I29" s="251" t="s">
        <v>220</v>
      </c>
      <c r="J29" s="7"/>
      <c r="K29" s="7"/>
      <c r="L29" s="7"/>
      <c r="M29" s="8"/>
      <c r="N29" s="1"/>
      <c r="O29" s="1"/>
      <c r="P29" s="1"/>
      <c r="Q29" s="1"/>
      <c r="R29" s="1"/>
      <c r="S29" s="1"/>
      <c r="T29" s="1"/>
      <c r="U29" s="1"/>
      <c r="V29" s="1"/>
      <c r="W29" s="1"/>
      <c r="X29" s="1"/>
      <c r="Y29" s="1"/>
      <c r="Z29" s="1"/>
    </row>
    <row r="30" ht="22.5" customHeight="1">
      <c r="A30" s="1"/>
      <c r="B30" s="253" t="s">
        <v>221</v>
      </c>
      <c r="C30" s="28"/>
      <c r="D30" s="28"/>
      <c r="E30" s="28"/>
      <c r="F30" s="114"/>
      <c r="G30" s="254">
        <v>43190.0</v>
      </c>
      <c r="H30" s="28"/>
      <c r="I30" s="216" t="s">
        <v>222</v>
      </c>
      <c r="J30" s="28"/>
      <c r="K30" s="28"/>
      <c r="L30" s="28"/>
      <c r="M30" s="114"/>
      <c r="N30" s="1"/>
      <c r="O30" s="1"/>
      <c r="P30" s="1"/>
      <c r="Q30" s="1"/>
      <c r="R30" s="1"/>
      <c r="S30" s="1"/>
      <c r="T30" s="1"/>
      <c r="U30" s="1"/>
      <c r="V30" s="1"/>
      <c r="W30" s="1"/>
      <c r="X30" s="1"/>
      <c r="Y30" s="1"/>
      <c r="Z30" s="1"/>
    </row>
    <row r="31" ht="22.5" customHeight="1">
      <c r="A31" s="1"/>
      <c r="B31" s="253" t="s">
        <v>223</v>
      </c>
      <c r="C31" s="28"/>
      <c r="D31" s="28"/>
      <c r="E31" s="28"/>
      <c r="F31" s="114"/>
      <c r="G31" s="254">
        <v>43190.0</v>
      </c>
      <c r="H31" s="28"/>
      <c r="I31" s="216" t="s">
        <v>224</v>
      </c>
      <c r="J31" s="28"/>
      <c r="K31" s="28"/>
      <c r="L31" s="28"/>
      <c r="M31" s="114"/>
      <c r="N31" s="1"/>
      <c r="O31" s="1"/>
      <c r="P31" s="1"/>
      <c r="Q31" s="1"/>
      <c r="R31" s="1"/>
      <c r="S31" s="1"/>
      <c r="T31" s="1"/>
      <c r="U31" s="1"/>
      <c r="V31" s="1"/>
      <c r="W31" s="1"/>
      <c r="X31" s="1"/>
      <c r="Y31" s="1"/>
      <c r="Z31" s="1"/>
    </row>
    <row r="32" ht="22.5" customHeight="1">
      <c r="A32" s="1"/>
      <c r="B32" s="253" t="s">
        <v>225</v>
      </c>
      <c r="C32" s="28"/>
      <c r="D32" s="28"/>
      <c r="E32" s="28"/>
      <c r="F32" s="28"/>
      <c r="G32" s="254">
        <v>43190.0</v>
      </c>
      <c r="H32" s="28"/>
      <c r="I32" s="255" t="s">
        <v>226</v>
      </c>
      <c r="J32" s="223"/>
      <c r="K32" s="223"/>
      <c r="L32" s="223"/>
      <c r="M32" s="256"/>
      <c r="N32" s="1"/>
      <c r="O32" s="1"/>
      <c r="P32" s="1"/>
      <c r="Q32" s="1"/>
      <c r="R32" s="1"/>
      <c r="S32" s="1"/>
      <c r="T32" s="1"/>
      <c r="U32" s="1"/>
      <c r="V32" s="1"/>
      <c r="W32" s="1"/>
      <c r="X32" s="1"/>
      <c r="Y32" s="1"/>
      <c r="Z32" s="1"/>
    </row>
    <row r="33" ht="22.5" customHeight="1">
      <c r="A33" s="1"/>
      <c r="B33" s="253" t="s">
        <v>227</v>
      </c>
      <c r="C33" s="28"/>
      <c r="D33" s="28"/>
      <c r="E33" s="28"/>
      <c r="F33" s="114"/>
      <c r="G33" s="254">
        <v>43190.0</v>
      </c>
      <c r="H33" s="28"/>
      <c r="I33" s="216" t="s">
        <v>228</v>
      </c>
      <c r="J33" s="28"/>
      <c r="K33" s="28"/>
      <c r="L33" s="28"/>
      <c r="M33" s="25"/>
      <c r="N33" s="1"/>
      <c r="O33" s="1"/>
      <c r="P33" s="1"/>
      <c r="Q33" s="1"/>
      <c r="R33" s="1"/>
      <c r="S33" s="1"/>
      <c r="T33" s="1"/>
      <c r="U33" s="1"/>
      <c r="V33" s="1"/>
      <c r="W33" s="1"/>
      <c r="X33" s="1"/>
      <c r="Y33" s="1"/>
      <c r="Z33" s="1"/>
    </row>
    <row r="34" ht="22.5" customHeight="1">
      <c r="A34" s="1"/>
      <c r="B34" s="253" t="s">
        <v>229</v>
      </c>
      <c r="C34" s="28"/>
      <c r="D34" s="28"/>
      <c r="E34" s="28"/>
      <c r="F34" s="114"/>
      <c r="G34" s="254">
        <v>43190.0</v>
      </c>
      <c r="H34" s="28"/>
      <c r="I34" s="216" t="s">
        <v>230</v>
      </c>
      <c r="J34" s="28"/>
      <c r="K34" s="28"/>
      <c r="L34" s="28"/>
      <c r="M34" s="25"/>
      <c r="N34" s="1"/>
      <c r="O34" s="1"/>
      <c r="P34" s="1"/>
      <c r="Q34" s="1"/>
      <c r="R34" s="1"/>
      <c r="S34" s="1"/>
      <c r="T34" s="1"/>
      <c r="U34" s="1"/>
      <c r="V34" s="1"/>
      <c r="W34" s="1"/>
      <c r="X34" s="1"/>
      <c r="Y34" s="1"/>
      <c r="Z34" s="1"/>
    </row>
    <row r="35" ht="22.5" customHeight="1">
      <c r="A35" s="1"/>
      <c r="B35" s="253" t="s">
        <v>231</v>
      </c>
      <c r="C35" s="28"/>
      <c r="D35" s="28"/>
      <c r="E35" s="28"/>
      <c r="F35" s="114"/>
      <c r="G35" s="254">
        <v>43190.0</v>
      </c>
      <c r="H35" s="28"/>
      <c r="I35" s="216" t="s">
        <v>232</v>
      </c>
      <c r="J35" s="28"/>
      <c r="K35" s="28"/>
      <c r="L35" s="28"/>
      <c r="M35" s="114"/>
      <c r="N35" s="1"/>
      <c r="O35" s="1"/>
      <c r="P35" s="1"/>
      <c r="Q35" s="1"/>
      <c r="R35" s="1"/>
      <c r="S35" s="1"/>
      <c r="T35" s="1"/>
      <c r="U35" s="1"/>
      <c r="V35" s="1"/>
      <c r="W35" s="1"/>
      <c r="X35" s="1"/>
      <c r="Y35" s="1"/>
      <c r="Z35" s="1"/>
    </row>
    <row r="36" ht="22.5" customHeight="1">
      <c r="A36" s="1"/>
      <c r="B36" s="253" t="s">
        <v>233</v>
      </c>
      <c r="C36" s="28"/>
      <c r="D36" s="28"/>
      <c r="E36" s="28"/>
      <c r="F36" s="28"/>
      <c r="G36" s="254">
        <v>43190.0</v>
      </c>
      <c r="H36" s="28"/>
      <c r="I36" s="216" t="s">
        <v>234</v>
      </c>
      <c r="J36" s="28"/>
      <c r="K36" s="28"/>
      <c r="L36" s="28"/>
      <c r="M36" s="114"/>
      <c r="N36" s="1"/>
      <c r="O36" s="1"/>
      <c r="P36" s="1"/>
      <c r="Q36" s="1"/>
      <c r="R36" s="1"/>
      <c r="S36" s="1"/>
      <c r="T36" s="1"/>
      <c r="U36" s="1"/>
      <c r="V36" s="1"/>
      <c r="W36" s="1"/>
      <c r="X36" s="1"/>
      <c r="Y36" s="1"/>
      <c r="Z36" s="1"/>
    </row>
    <row r="37" ht="22.5" customHeight="1">
      <c r="A37" s="1"/>
      <c r="B37" s="253" t="s">
        <v>235</v>
      </c>
      <c r="C37" s="28"/>
      <c r="D37" s="28"/>
      <c r="E37" s="28"/>
      <c r="F37" s="28"/>
      <c r="G37" s="254">
        <v>43190.0</v>
      </c>
      <c r="H37" s="28"/>
      <c r="I37" s="216" t="s">
        <v>236</v>
      </c>
      <c r="J37" s="28"/>
      <c r="K37" s="28"/>
      <c r="L37" s="28"/>
      <c r="M37" s="114"/>
      <c r="N37" s="1"/>
      <c r="O37" s="1"/>
      <c r="P37" s="1"/>
      <c r="Q37" s="1"/>
      <c r="R37" s="1"/>
      <c r="S37" s="1"/>
      <c r="T37" s="1"/>
      <c r="U37" s="1"/>
      <c r="V37" s="1"/>
      <c r="W37" s="1"/>
      <c r="X37" s="1"/>
      <c r="Y37" s="1"/>
      <c r="Z37" s="1"/>
    </row>
    <row r="38" ht="22.5" customHeight="1">
      <c r="A38" s="1"/>
      <c r="B38" s="253" t="s">
        <v>237</v>
      </c>
      <c r="C38" s="28"/>
      <c r="D38" s="28"/>
      <c r="E38" s="28"/>
      <c r="F38" s="114"/>
      <c r="G38" s="254">
        <v>43190.0</v>
      </c>
      <c r="H38" s="28"/>
      <c r="I38" s="216" t="s">
        <v>238</v>
      </c>
      <c r="J38" s="28"/>
      <c r="K38" s="28"/>
      <c r="L38" s="28"/>
      <c r="M38" s="114"/>
      <c r="N38" s="1"/>
      <c r="O38" s="1"/>
      <c r="P38" s="1"/>
      <c r="Q38" s="1"/>
      <c r="R38" s="1"/>
      <c r="S38" s="1"/>
      <c r="T38" s="1"/>
      <c r="U38" s="1"/>
      <c r="V38" s="1"/>
      <c r="W38" s="1"/>
      <c r="X38" s="1"/>
      <c r="Y38" s="1"/>
      <c r="Z38" s="1"/>
    </row>
    <row r="39" ht="22.5" customHeight="1">
      <c r="A39" s="1"/>
      <c r="B39" s="253" t="s">
        <v>239</v>
      </c>
      <c r="C39" s="28"/>
      <c r="D39" s="28"/>
      <c r="E39" s="28"/>
      <c r="F39" s="114"/>
      <c r="G39" s="254">
        <v>43190.0</v>
      </c>
      <c r="H39" s="28"/>
      <c r="I39" s="216" t="s">
        <v>240</v>
      </c>
      <c r="J39" s="28"/>
      <c r="K39" s="28"/>
      <c r="L39" s="28"/>
      <c r="M39" s="114"/>
      <c r="N39" s="1"/>
      <c r="O39" s="1"/>
      <c r="P39" s="1"/>
      <c r="Q39" s="1"/>
      <c r="R39" s="1"/>
      <c r="S39" s="1"/>
      <c r="T39" s="1"/>
      <c r="U39" s="1"/>
      <c r="V39" s="1"/>
      <c r="W39" s="1"/>
      <c r="X39" s="1"/>
      <c r="Y39" s="1"/>
      <c r="Z39" s="1"/>
    </row>
    <row r="40" ht="22.5" customHeight="1">
      <c r="A40" s="1"/>
      <c r="B40" s="253" t="s">
        <v>241</v>
      </c>
      <c r="C40" s="28"/>
      <c r="D40" s="28"/>
      <c r="E40" s="28"/>
      <c r="F40" s="114"/>
      <c r="G40" s="254">
        <v>43190.0</v>
      </c>
      <c r="H40" s="28"/>
      <c r="I40" s="216" t="s">
        <v>242</v>
      </c>
      <c r="J40" s="28"/>
      <c r="K40" s="28"/>
      <c r="L40" s="28"/>
      <c r="M40" s="114"/>
      <c r="N40" s="1"/>
      <c r="O40" s="1"/>
      <c r="P40" s="1"/>
      <c r="Q40" s="1"/>
      <c r="R40" s="1"/>
      <c r="S40" s="1"/>
      <c r="T40" s="1"/>
      <c r="U40" s="1"/>
      <c r="V40" s="1"/>
      <c r="W40" s="1"/>
      <c r="X40" s="1"/>
      <c r="Y40" s="1"/>
      <c r="Z40" s="1"/>
    </row>
    <row r="41" ht="22.5" customHeight="1">
      <c r="A41" s="1"/>
      <c r="B41" s="253" t="s">
        <v>243</v>
      </c>
      <c r="C41" s="28"/>
      <c r="D41" s="28"/>
      <c r="E41" s="28"/>
      <c r="F41" s="114"/>
      <c r="G41" s="254">
        <v>43190.0</v>
      </c>
      <c r="H41" s="28"/>
      <c r="I41" s="216" t="s">
        <v>244</v>
      </c>
      <c r="J41" s="28"/>
      <c r="K41" s="28"/>
      <c r="L41" s="28"/>
      <c r="M41" s="114"/>
      <c r="N41" s="1"/>
      <c r="O41" s="1"/>
      <c r="P41" s="1"/>
      <c r="Q41" s="1"/>
      <c r="R41" s="1"/>
      <c r="S41" s="1"/>
      <c r="T41" s="1"/>
      <c r="U41" s="1"/>
      <c r="V41" s="1"/>
      <c r="W41" s="1"/>
      <c r="X41" s="1"/>
      <c r="Y41" s="1"/>
      <c r="Z41" s="1"/>
    </row>
    <row r="42" ht="13.5" customHeight="1">
      <c r="A42" s="1"/>
      <c r="B42" s="248"/>
      <c r="C42" s="1"/>
      <c r="D42" s="1"/>
      <c r="E42" s="1"/>
      <c r="F42" s="1"/>
      <c r="G42" s="1"/>
      <c r="H42" s="1"/>
      <c r="J42" s="1"/>
      <c r="K42" s="1"/>
      <c r="L42" s="1"/>
      <c r="M42" s="1"/>
      <c r="N42" s="1"/>
      <c r="O42" s="1"/>
      <c r="P42" s="1"/>
      <c r="Q42" s="1"/>
      <c r="R42" s="1"/>
      <c r="S42" s="1"/>
      <c r="T42" s="1"/>
      <c r="U42" s="1"/>
      <c r="V42" s="1"/>
      <c r="W42" s="1"/>
      <c r="X42" s="1"/>
      <c r="Y42" s="1"/>
      <c r="Z42" s="1"/>
    </row>
    <row r="43" ht="13.5" customHeight="1">
      <c r="A43" s="1"/>
      <c r="B43" s="248" t="s">
        <v>245</v>
      </c>
      <c r="C43" s="1"/>
      <c r="D43" s="1"/>
      <c r="E43" s="1"/>
      <c r="F43" s="1"/>
      <c r="G43" s="1"/>
      <c r="H43" s="1"/>
      <c r="J43" s="1"/>
      <c r="K43" s="1"/>
      <c r="L43" s="1"/>
      <c r="M43" s="1"/>
      <c r="N43" s="1"/>
      <c r="O43" s="1"/>
      <c r="P43" s="1"/>
      <c r="Q43" s="1"/>
      <c r="R43" s="1"/>
      <c r="S43" s="1"/>
      <c r="T43" s="1"/>
      <c r="U43" s="1"/>
      <c r="V43" s="1"/>
      <c r="W43" s="1"/>
      <c r="X43" s="1"/>
      <c r="Y43" s="1"/>
      <c r="Z43" s="1"/>
    </row>
    <row r="44" ht="12.75" customHeight="1">
      <c r="A44" s="1"/>
      <c r="B44" s="249" t="s">
        <v>218</v>
      </c>
      <c r="C44" s="7"/>
      <c r="D44" s="7"/>
      <c r="E44" s="7"/>
      <c r="F44" s="250"/>
      <c r="G44" s="251" t="s">
        <v>219</v>
      </c>
      <c r="H44" s="252"/>
      <c r="I44" s="251" t="s">
        <v>220</v>
      </c>
      <c r="J44" s="7"/>
      <c r="K44" s="7"/>
      <c r="L44" s="7"/>
      <c r="M44" s="8"/>
      <c r="N44" s="1"/>
      <c r="O44" s="1"/>
      <c r="P44" s="1"/>
      <c r="Q44" s="1"/>
      <c r="R44" s="1"/>
      <c r="S44" s="1"/>
      <c r="T44" s="1"/>
      <c r="U44" s="1"/>
      <c r="V44" s="1"/>
      <c r="W44" s="1"/>
      <c r="X44" s="1"/>
      <c r="Y44" s="1"/>
      <c r="Z44" s="1"/>
    </row>
    <row r="45" ht="26.25" customHeight="1">
      <c r="A45" s="1"/>
      <c r="B45" s="253" t="s">
        <v>246</v>
      </c>
      <c r="C45" s="28"/>
      <c r="D45" s="28"/>
      <c r="E45" s="28"/>
      <c r="F45" s="114"/>
      <c r="G45" s="254">
        <v>43281.0</v>
      </c>
      <c r="H45" s="28"/>
      <c r="I45" s="216" t="s">
        <v>247</v>
      </c>
      <c r="J45" s="28"/>
      <c r="K45" s="28"/>
      <c r="L45" s="28"/>
      <c r="M45" s="114"/>
      <c r="N45" s="1"/>
      <c r="O45" s="1"/>
      <c r="P45" s="1"/>
      <c r="Q45" s="1"/>
      <c r="R45" s="1"/>
      <c r="S45" s="1"/>
      <c r="T45" s="1"/>
      <c r="U45" s="1"/>
      <c r="V45" s="1"/>
      <c r="W45" s="1"/>
      <c r="X45" s="1"/>
      <c r="Y45" s="1"/>
      <c r="Z45" s="1"/>
    </row>
    <row r="46" ht="26.25" customHeight="1">
      <c r="A46" s="1"/>
      <c r="B46" s="253" t="s">
        <v>248</v>
      </c>
      <c r="C46" s="28"/>
      <c r="D46" s="28"/>
      <c r="E46" s="28"/>
      <c r="F46" s="114"/>
      <c r="G46" s="254">
        <v>43281.0</v>
      </c>
      <c r="H46" s="28"/>
      <c r="I46" s="216" t="s">
        <v>249</v>
      </c>
      <c r="J46" s="28"/>
      <c r="K46" s="28"/>
      <c r="L46" s="28"/>
      <c r="M46" s="114"/>
      <c r="N46" s="1"/>
      <c r="O46" s="1"/>
      <c r="P46" s="1"/>
      <c r="Q46" s="1"/>
      <c r="R46" s="1"/>
      <c r="S46" s="1"/>
      <c r="T46" s="1"/>
      <c r="U46" s="1"/>
      <c r="V46" s="1"/>
      <c r="W46" s="1"/>
      <c r="X46" s="1"/>
      <c r="Y46" s="1"/>
      <c r="Z46" s="1"/>
    </row>
    <row r="47" ht="26.25" customHeight="1">
      <c r="A47" s="1"/>
      <c r="B47" s="253" t="s">
        <v>250</v>
      </c>
      <c r="C47" s="28"/>
      <c r="D47" s="28"/>
      <c r="E47" s="28"/>
      <c r="F47" s="28"/>
      <c r="G47" s="254">
        <v>43281.0</v>
      </c>
      <c r="H47" s="28"/>
      <c r="I47" s="255" t="s">
        <v>251</v>
      </c>
      <c r="J47" s="223"/>
      <c r="K47" s="223"/>
      <c r="L47" s="223"/>
      <c r="M47" s="256"/>
      <c r="N47" s="1"/>
      <c r="O47" s="1"/>
      <c r="P47" s="1"/>
      <c r="Q47" s="1"/>
      <c r="R47" s="1"/>
      <c r="S47" s="1"/>
      <c r="T47" s="1"/>
      <c r="U47" s="1"/>
      <c r="V47" s="1"/>
      <c r="W47" s="1"/>
      <c r="X47" s="1"/>
      <c r="Y47" s="1"/>
      <c r="Z47" s="1"/>
    </row>
    <row r="48" ht="26.25" customHeight="1">
      <c r="A48" s="1"/>
      <c r="B48" s="253" t="s">
        <v>252</v>
      </c>
      <c r="C48" s="28"/>
      <c r="D48" s="28"/>
      <c r="E48" s="28"/>
      <c r="F48" s="114"/>
      <c r="G48" s="254">
        <v>43281.0</v>
      </c>
      <c r="H48" s="28"/>
      <c r="I48" s="216" t="s">
        <v>253</v>
      </c>
      <c r="J48" s="28"/>
      <c r="K48" s="28"/>
      <c r="L48" s="28"/>
      <c r="M48" s="25"/>
      <c r="N48" s="1"/>
      <c r="O48" s="1"/>
      <c r="P48" s="1"/>
      <c r="Q48" s="1"/>
      <c r="R48" s="1"/>
      <c r="S48" s="1"/>
      <c r="T48" s="1"/>
      <c r="U48" s="1"/>
      <c r="V48" s="1"/>
      <c r="W48" s="1"/>
      <c r="X48" s="1"/>
      <c r="Y48" s="1"/>
      <c r="Z48" s="1"/>
    </row>
    <row r="49" ht="26.25" customHeight="1">
      <c r="A49" s="1"/>
      <c r="B49" s="253" t="s">
        <v>235</v>
      </c>
      <c r="C49" s="28"/>
      <c r="D49" s="28"/>
      <c r="E49" s="28"/>
      <c r="F49" s="28"/>
      <c r="G49" s="254">
        <v>43281.0</v>
      </c>
      <c r="H49" s="28"/>
      <c r="I49" s="216" t="s">
        <v>254</v>
      </c>
      <c r="J49" s="28"/>
      <c r="K49" s="28"/>
      <c r="L49" s="28"/>
      <c r="M49" s="25"/>
      <c r="N49" s="1"/>
      <c r="O49" s="1"/>
      <c r="P49" s="1"/>
      <c r="Q49" s="1"/>
      <c r="R49" s="1"/>
      <c r="S49" s="1"/>
      <c r="T49" s="1"/>
      <c r="U49" s="1"/>
      <c r="V49" s="1"/>
      <c r="W49" s="1"/>
      <c r="X49" s="1"/>
      <c r="Y49" s="1"/>
      <c r="Z49" s="1"/>
    </row>
    <row r="50" ht="26.25" customHeight="1">
      <c r="A50" s="1"/>
      <c r="B50" s="253" t="s">
        <v>255</v>
      </c>
      <c r="C50" s="28"/>
      <c r="D50" s="28"/>
      <c r="E50" s="28"/>
      <c r="F50" s="114"/>
      <c r="G50" s="254">
        <v>43281.0</v>
      </c>
      <c r="H50" s="28"/>
      <c r="I50" s="216" t="s">
        <v>256</v>
      </c>
      <c r="J50" s="28"/>
      <c r="K50" s="28"/>
      <c r="L50" s="28"/>
      <c r="M50" s="114"/>
      <c r="N50" s="1"/>
      <c r="O50" s="1"/>
      <c r="P50" s="1"/>
      <c r="Q50" s="1"/>
      <c r="R50" s="1"/>
      <c r="S50" s="1"/>
      <c r="T50" s="1"/>
      <c r="U50" s="1"/>
      <c r="V50" s="1"/>
      <c r="W50" s="1"/>
      <c r="X50" s="1"/>
      <c r="Y50" s="1"/>
      <c r="Z50" s="1"/>
    </row>
    <row r="51" ht="26.25" customHeight="1">
      <c r="A51" s="1"/>
      <c r="B51" s="253" t="s">
        <v>227</v>
      </c>
      <c r="C51" s="28"/>
      <c r="D51" s="28"/>
      <c r="E51" s="28"/>
      <c r="F51" s="114"/>
      <c r="G51" s="254">
        <v>43281.0</v>
      </c>
      <c r="H51" s="28"/>
      <c r="I51" s="216" t="s">
        <v>257</v>
      </c>
      <c r="J51" s="28"/>
      <c r="K51" s="28"/>
      <c r="L51" s="28"/>
      <c r="M51" s="114"/>
      <c r="N51" s="1"/>
      <c r="O51" s="1"/>
      <c r="P51" s="1"/>
      <c r="Q51" s="1"/>
      <c r="R51" s="1"/>
      <c r="S51" s="1"/>
      <c r="T51" s="1"/>
      <c r="U51" s="1"/>
      <c r="V51" s="1"/>
      <c r="W51" s="1"/>
      <c r="X51" s="1"/>
      <c r="Y51" s="1"/>
      <c r="Z51" s="1"/>
    </row>
    <row r="52" ht="26.25" customHeight="1">
      <c r="A52" s="1"/>
      <c r="B52" s="253" t="s">
        <v>258</v>
      </c>
      <c r="C52" s="28"/>
      <c r="D52" s="28"/>
      <c r="E52" s="28"/>
      <c r="F52" s="28"/>
      <c r="G52" s="254">
        <v>43281.0</v>
      </c>
      <c r="H52" s="28"/>
      <c r="I52" s="216" t="s">
        <v>259</v>
      </c>
      <c r="J52" s="28"/>
      <c r="K52" s="28"/>
      <c r="L52" s="28"/>
      <c r="M52" s="114"/>
      <c r="N52" s="1"/>
      <c r="O52" s="1"/>
      <c r="P52" s="1"/>
      <c r="Q52" s="1"/>
      <c r="R52" s="1"/>
      <c r="S52" s="1"/>
      <c r="T52" s="1"/>
      <c r="U52" s="1"/>
      <c r="V52" s="1"/>
      <c r="W52" s="1"/>
      <c r="X52" s="1"/>
      <c r="Y52" s="1"/>
      <c r="Z52" s="1"/>
    </row>
    <row r="53" ht="26.25" customHeight="1">
      <c r="A53" s="1"/>
      <c r="B53" s="253" t="s">
        <v>260</v>
      </c>
      <c r="C53" s="28"/>
      <c r="D53" s="28"/>
      <c r="E53" s="28"/>
      <c r="F53" s="114"/>
      <c r="G53" s="254">
        <v>43281.0</v>
      </c>
      <c r="H53" s="28"/>
      <c r="I53" s="216" t="s">
        <v>261</v>
      </c>
      <c r="J53" s="28"/>
      <c r="K53" s="28"/>
      <c r="L53" s="28"/>
      <c r="M53" s="114"/>
      <c r="N53" s="1"/>
      <c r="O53" s="1"/>
      <c r="P53" s="1"/>
      <c r="Q53" s="1"/>
      <c r="R53" s="1"/>
      <c r="S53" s="1"/>
      <c r="T53" s="1"/>
      <c r="U53" s="1"/>
      <c r="V53" s="1"/>
      <c r="W53" s="1"/>
      <c r="X53" s="1"/>
      <c r="Y53" s="1"/>
      <c r="Z53" s="1"/>
    </row>
    <row r="54" ht="26.25" customHeight="1">
      <c r="A54" s="1"/>
      <c r="B54" s="253" t="s">
        <v>262</v>
      </c>
      <c r="C54" s="28"/>
      <c r="D54" s="28"/>
      <c r="E54" s="28"/>
      <c r="F54" s="114"/>
      <c r="G54" s="254">
        <v>43281.0</v>
      </c>
      <c r="H54" s="28"/>
      <c r="I54" s="216" t="s">
        <v>263</v>
      </c>
      <c r="J54" s="28"/>
      <c r="K54" s="28"/>
      <c r="L54" s="28"/>
      <c r="M54" s="114"/>
      <c r="N54" s="1"/>
      <c r="O54" s="1"/>
      <c r="P54" s="1"/>
      <c r="Q54" s="1"/>
      <c r="R54" s="1"/>
      <c r="S54" s="1"/>
      <c r="T54" s="1"/>
      <c r="U54" s="1"/>
      <c r="V54" s="1"/>
      <c r="W54" s="1"/>
      <c r="X54" s="1"/>
      <c r="Y54" s="1"/>
      <c r="Z54" s="1"/>
    </row>
    <row r="55" ht="26.25" customHeight="1">
      <c r="A55" s="1"/>
      <c r="B55" s="253"/>
      <c r="C55" s="28"/>
      <c r="D55" s="28"/>
      <c r="E55" s="28"/>
      <c r="F55" s="114"/>
      <c r="G55" s="254"/>
      <c r="H55" s="28"/>
      <c r="I55" s="216"/>
      <c r="J55" s="28"/>
      <c r="K55" s="28"/>
      <c r="L55" s="28"/>
      <c r="M55" s="114"/>
      <c r="N55" s="1"/>
      <c r="O55" s="1"/>
      <c r="P55" s="1"/>
      <c r="Q55" s="1"/>
      <c r="R55" s="1"/>
      <c r="S55" s="1"/>
      <c r="T55" s="1"/>
      <c r="U55" s="1"/>
      <c r="V55" s="1"/>
      <c r="W55" s="1"/>
      <c r="X55" s="1"/>
      <c r="Y55" s="1"/>
      <c r="Z55" s="1"/>
    </row>
    <row r="56" ht="26.25" customHeight="1">
      <c r="A56" s="1"/>
      <c r="B56" s="253"/>
      <c r="C56" s="28"/>
      <c r="D56" s="28"/>
      <c r="E56" s="28"/>
      <c r="F56" s="114"/>
      <c r="G56" s="254"/>
      <c r="H56" s="28"/>
      <c r="I56" s="216"/>
      <c r="J56" s="28"/>
      <c r="K56" s="28"/>
      <c r="L56" s="28"/>
      <c r="M56" s="114"/>
      <c r="N56" s="1"/>
      <c r="O56" s="1"/>
      <c r="P56" s="1"/>
      <c r="Q56" s="1"/>
      <c r="R56" s="1"/>
      <c r="S56" s="1"/>
      <c r="T56" s="1"/>
      <c r="U56" s="1"/>
      <c r="V56" s="1"/>
      <c r="W56" s="1"/>
      <c r="X56" s="1"/>
      <c r="Y56" s="1"/>
      <c r="Z56" s="1"/>
    </row>
    <row r="57" ht="22.5" customHeight="1">
      <c r="A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36" t="s">
        <v>264</v>
      </c>
      <c r="C59" s="127"/>
      <c r="D59" s="127"/>
      <c r="E59" s="127"/>
      <c r="F59" s="127"/>
      <c r="G59" s="127"/>
      <c r="H59" s="127"/>
      <c r="I59" s="127"/>
      <c r="J59" s="127"/>
      <c r="K59" s="127"/>
      <c r="L59" s="127"/>
      <c r="M59" s="127"/>
      <c r="N59" s="1"/>
      <c r="O59" s="1"/>
      <c r="P59" s="1"/>
      <c r="Q59" s="1"/>
      <c r="R59" s="1"/>
      <c r="S59" s="1"/>
      <c r="T59" s="1"/>
      <c r="U59" s="1"/>
      <c r="V59" s="1"/>
      <c r="W59" s="1"/>
      <c r="X59" s="1"/>
      <c r="Y59" s="1"/>
      <c r="Z59" s="1"/>
    </row>
    <row r="60" ht="13.5" customHeight="1">
      <c r="A60" s="1"/>
      <c r="B60" s="52" t="s">
        <v>265</v>
      </c>
      <c r="C60" s="55"/>
      <c r="D60" s="55"/>
      <c r="E60" s="55"/>
      <c r="F60" s="111"/>
      <c r="G60" s="257" t="s">
        <v>266</v>
      </c>
      <c r="H60" s="238"/>
      <c r="I60" s="257" t="s">
        <v>267</v>
      </c>
      <c r="J60" s="55"/>
      <c r="K60" s="55"/>
      <c r="L60" s="55"/>
      <c r="M60" s="57"/>
      <c r="N60" s="1"/>
      <c r="O60" s="1"/>
      <c r="P60" s="1"/>
      <c r="Q60" s="1"/>
      <c r="R60" s="1"/>
      <c r="S60" s="1"/>
      <c r="T60" s="1"/>
      <c r="U60" s="1"/>
      <c r="V60" s="1"/>
      <c r="W60" s="1"/>
      <c r="X60" s="1"/>
      <c r="Y60" s="1"/>
      <c r="Z60" s="1"/>
    </row>
    <row r="61" ht="24.75" customHeight="1">
      <c r="A61" s="1"/>
      <c r="B61" s="258"/>
      <c r="C61" s="55"/>
      <c r="D61" s="55"/>
      <c r="E61" s="55"/>
      <c r="F61" s="238"/>
      <c r="G61" s="259"/>
      <c r="H61" s="114"/>
      <c r="I61" s="260"/>
      <c r="J61" s="28"/>
      <c r="K61" s="28"/>
      <c r="L61" s="28"/>
      <c r="M61" s="25"/>
      <c r="N61" s="1"/>
      <c r="O61" s="1"/>
      <c r="P61" s="1"/>
      <c r="Q61" s="1"/>
      <c r="R61" s="1"/>
      <c r="S61" s="1"/>
      <c r="T61" s="1"/>
      <c r="U61" s="1"/>
      <c r="V61" s="1"/>
      <c r="W61" s="1"/>
      <c r="X61" s="1"/>
      <c r="Y61" s="1"/>
      <c r="Z61" s="1"/>
    </row>
    <row r="62" ht="13.5" customHeight="1">
      <c r="A62" s="1"/>
      <c r="B62" s="52" t="s">
        <v>268</v>
      </c>
      <c r="C62" s="55"/>
      <c r="D62" s="55"/>
      <c r="E62" s="55"/>
      <c r="F62" s="111"/>
      <c r="G62" s="257" t="s">
        <v>266</v>
      </c>
      <c r="H62" s="238"/>
      <c r="I62" s="251" t="s">
        <v>267</v>
      </c>
      <c r="J62" s="7"/>
      <c r="K62" s="7"/>
      <c r="L62" s="7"/>
      <c r="M62" s="8"/>
      <c r="N62" s="1"/>
      <c r="O62" s="1"/>
      <c r="P62" s="1"/>
      <c r="Q62" s="1"/>
      <c r="R62" s="1"/>
      <c r="S62" s="1"/>
      <c r="T62" s="1"/>
      <c r="U62" s="1"/>
      <c r="V62" s="1"/>
      <c r="W62" s="1"/>
      <c r="X62" s="1"/>
      <c r="Y62" s="1"/>
      <c r="Z62" s="1"/>
    </row>
    <row r="63" ht="31.5" customHeight="1">
      <c r="A63" s="1"/>
      <c r="B63" s="261" t="s">
        <v>269</v>
      </c>
      <c r="C63" s="28"/>
      <c r="D63" s="28"/>
      <c r="E63" s="28"/>
      <c r="F63" s="114"/>
      <c r="G63" s="262" t="s">
        <v>270</v>
      </c>
      <c r="H63" s="114"/>
      <c r="I63" s="260" t="s">
        <v>271</v>
      </c>
      <c r="J63" s="28"/>
      <c r="K63" s="28"/>
      <c r="L63" s="28"/>
      <c r="M63" s="114"/>
      <c r="N63" s="1"/>
      <c r="O63" s="1"/>
      <c r="P63" s="1"/>
      <c r="Q63" s="1"/>
      <c r="R63" s="1"/>
      <c r="S63" s="1"/>
      <c r="T63" s="1"/>
      <c r="U63" s="1"/>
      <c r="V63" s="1"/>
      <c r="W63" s="1"/>
      <c r="X63" s="1"/>
      <c r="Y63" s="1"/>
      <c r="Z63" s="1"/>
    </row>
    <row r="64" ht="31.5" customHeight="1">
      <c r="A64" s="1"/>
      <c r="B64" s="261" t="s">
        <v>272</v>
      </c>
      <c r="C64" s="28"/>
      <c r="D64" s="28"/>
      <c r="E64" s="28"/>
      <c r="F64" s="114"/>
      <c r="G64" s="262" t="s">
        <v>270</v>
      </c>
      <c r="H64" s="114"/>
      <c r="I64" s="263" t="s">
        <v>273</v>
      </c>
      <c r="J64" s="223"/>
      <c r="K64" s="223"/>
      <c r="L64" s="223"/>
      <c r="M64" s="256"/>
      <c r="N64" s="1"/>
      <c r="O64" s="1"/>
      <c r="P64" s="1"/>
      <c r="Q64" s="1"/>
      <c r="R64" s="1"/>
      <c r="S64" s="1"/>
      <c r="T64" s="1"/>
      <c r="U64" s="1"/>
      <c r="V64" s="1"/>
      <c r="W64" s="1"/>
      <c r="X64" s="1"/>
      <c r="Y64" s="1"/>
      <c r="Z64" s="1"/>
    </row>
    <row r="65" ht="31.5" customHeight="1">
      <c r="A65" s="1"/>
      <c r="B65" s="264" t="s">
        <v>274</v>
      </c>
      <c r="C65" s="28"/>
      <c r="D65" s="28"/>
      <c r="E65" s="28"/>
      <c r="F65" s="114"/>
      <c r="G65" s="262" t="s">
        <v>270</v>
      </c>
      <c r="H65" s="114"/>
      <c r="I65" s="265" t="s">
        <v>275</v>
      </c>
      <c r="J65" s="223"/>
      <c r="K65" s="223"/>
      <c r="L65" s="223"/>
      <c r="M65" s="256"/>
      <c r="N65" s="1"/>
      <c r="O65" s="1"/>
      <c r="P65" s="1"/>
      <c r="Q65" s="1"/>
      <c r="R65" s="1"/>
      <c r="S65" s="1"/>
      <c r="T65" s="1"/>
      <c r="U65" s="1"/>
      <c r="V65" s="1"/>
      <c r="W65" s="1"/>
      <c r="X65" s="1"/>
      <c r="Y65" s="1"/>
      <c r="Z65" s="1"/>
    </row>
    <row r="66" ht="13.5" customHeight="1">
      <c r="A66" s="1"/>
      <c r="B66" s="52" t="s">
        <v>276</v>
      </c>
      <c r="C66" s="55"/>
      <c r="D66" s="55"/>
      <c r="E66" s="55"/>
      <c r="F66" s="111"/>
      <c r="G66" s="257" t="s">
        <v>266</v>
      </c>
      <c r="H66" s="238"/>
      <c r="I66" s="257" t="s">
        <v>267</v>
      </c>
      <c r="J66" s="55"/>
      <c r="K66" s="55"/>
      <c r="L66" s="55"/>
      <c r="M66" s="57"/>
      <c r="N66" s="1"/>
      <c r="O66" s="1"/>
      <c r="P66" s="1"/>
      <c r="Q66" s="1"/>
      <c r="R66" s="1"/>
      <c r="S66" s="1"/>
      <c r="T66" s="1"/>
      <c r="U66" s="1"/>
      <c r="V66" s="1"/>
      <c r="W66" s="1"/>
      <c r="X66" s="1"/>
      <c r="Y66" s="1"/>
      <c r="Z66" s="1"/>
    </row>
    <row r="67" ht="18.75" customHeight="1">
      <c r="A67" s="1"/>
      <c r="B67" s="264"/>
      <c r="C67" s="28"/>
      <c r="D67" s="28"/>
      <c r="E67" s="28"/>
      <c r="F67" s="114"/>
      <c r="G67" s="259"/>
      <c r="H67" s="114"/>
      <c r="I67" s="260"/>
      <c r="J67" s="28"/>
      <c r="K67" s="28"/>
      <c r="L67" s="28"/>
      <c r="M67" s="25"/>
      <c r="N67" s="1"/>
      <c r="O67" s="1"/>
      <c r="P67" s="1"/>
      <c r="Q67" s="1"/>
      <c r="R67" s="1"/>
      <c r="S67" s="1"/>
      <c r="T67" s="1"/>
      <c r="U67" s="1"/>
      <c r="V67" s="1"/>
      <c r="W67" s="1"/>
      <c r="X67" s="1"/>
      <c r="Y67" s="1"/>
      <c r="Z67" s="1"/>
    </row>
    <row r="68" ht="13.5" customHeight="1">
      <c r="A68" s="1"/>
      <c r="B68" s="52" t="s">
        <v>277</v>
      </c>
      <c r="C68" s="55"/>
      <c r="D68" s="55"/>
      <c r="E68" s="55"/>
      <c r="F68" s="111"/>
      <c r="G68" s="257" t="s">
        <v>266</v>
      </c>
      <c r="H68" s="238"/>
      <c r="I68" s="257" t="s">
        <v>267</v>
      </c>
      <c r="J68" s="55"/>
      <c r="K68" s="55"/>
      <c r="L68" s="55"/>
      <c r="M68" s="57"/>
      <c r="N68" s="1"/>
      <c r="O68" s="1"/>
      <c r="P68" s="1"/>
      <c r="Q68" s="1"/>
      <c r="R68" s="1"/>
      <c r="S68" s="1"/>
      <c r="T68" s="1"/>
      <c r="U68" s="1"/>
      <c r="V68" s="1"/>
      <c r="W68" s="1"/>
      <c r="X68" s="1"/>
      <c r="Y68" s="1"/>
      <c r="Z68" s="1"/>
    </row>
    <row r="69" ht="30.75" customHeight="1">
      <c r="A69" s="1"/>
      <c r="B69" s="266"/>
      <c r="C69" s="17"/>
      <c r="D69" s="17"/>
      <c r="E69" s="17"/>
      <c r="F69" s="243"/>
      <c r="G69" s="259"/>
      <c r="H69" s="114"/>
      <c r="I69" s="260"/>
      <c r="J69" s="28"/>
      <c r="K69" s="28"/>
      <c r="L69" s="28"/>
      <c r="M69" s="25"/>
      <c r="N69" s="1"/>
      <c r="O69" s="1"/>
      <c r="P69" s="1"/>
      <c r="Q69" s="1"/>
      <c r="R69" s="1"/>
      <c r="S69" s="1"/>
      <c r="T69" s="1"/>
      <c r="U69" s="1"/>
      <c r="V69" s="1"/>
      <c r="W69" s="1"/>
      <c r="X69" s="1"/>
      <c r="Y69" s="1"/>
      <c r="Z69" s="1"/>
    </row>
    <row r="70" ht="13.5" customHeight="1">
      <c r="A70" s="1"/>
      <c r="B70" s="267" t="s">
        <v>278</v>
      </c>
      <c r="C70" s="10"/>
      <c r="D70" s="10"/>
      <c r="E70" s="10"/>
      <c r="F70" s="268"/>
      <c r="G70" s="269" t="s">
        <v>266</v>
      </c>
      <c r="H70" s="270"/>
      <c r="I70" s="269" t="s">
        <v>267</v>
      </c>
      <c r="J70" s="10"/>
      <c r="K70" s="10"/>
      <c r="L70" s="10"/>
      <c r="M70" s="11"/>
      <c r="N70" s="1"/>
      <c r="O70" s="1"/>
      <c r="P70" s="1"/>
      <c r="Q70" s="1"/>
      <c r="R70" s="1"/>
      <c r="S70" s="1"/>
      <c r="T70" s="1"/>
      <c r="U70" s="1"/>
      <c r="V70" s="1"/>
      <c r="W70" s="1"/>
      <c r="X70" s="1"/>
      <c r="Y70" s="1"/>
      <c r="Z70" s="1"/>
    </row>
    <row r="71" ht="27.0" customHeight="1">
      <c r="A71" s="1"/>
      <c r="B71" s="266"/>
      <c r="C71" s="17"/>
      <c r="D71" s="17"/>
      <c r="E71" s="17"/>
      <c r="F71" s="243"/>
      <c r="G71" s="271"/>
      <c r="H71" s="243"/>
      <c r="I71" s="272"/>
      <c r="J71" s="17"/>
      <c r="K71" s="17"/>
      <c r="L71" s="17"/>
      <c r="M71" s="19"/>
      <c r="N71" s="1"/>
      <c r="O71" s="1"/>
      <c r="P71" s="1"/>
      <c r="Q71" s="1"/>
      <c r="R71" s="1"/>
      <c r="S71" s="1"/>
      <c r="T71" s="1"/>
      <c r="U71" s="1"/>
      <c r="V71" s="1"/>
      <c r="W71" s="1"/>
      <c r="X71" s="1"/>
      <c r="Y71" s="1"/>
      <c r="Z71" s="1"/>
    </row>
    <row r="72" ht="27.0" customHeight="1">
      <c r="A72" s="1"/>
      <c r="B72" s="273"/>
      <c r="C72" s="28"/>
      <c r="D72" s="28"/>
      <c r="E72" s="28"/>
      <c r="F72" s="28"/>
      <c r="G72" s="274"/>
      <c r="H72" s="28"/>
      <c r="I72" s="275"/>
      <c r="J72" s="28"/>
      <c r="K72" s="28"/>
      <c r="L72" s="28"/>
      <c r="M72" s="25"/>
      <c r="N72" s="1"/>
      <c r="O72" s="1"/>
      <c r="P72" s="1"/>
      <c r="Q72" s="1"/>
      <c r="R72" s="1"/>
      <c r="S72" s="1"/>
      <c r="T72" s="1"/>
      <c r="U72" s="1"/>
      <c r="V72" s="1"/>
      <c r="W72" s="1"/>
      <c r="X72" s="1"/>
      <c r="Y72" s="1"/>
      <c r="Z72" s="1"/>
    </row>
    <row r="73" ht="24.75" customHeight="1">
      <c r="A73" s="1"/>
      <c r="B73" s="273"/>
      <c r="C73" s="28"/>
      <c r="D73" s="28"/>
      <c r="E73" s="28"/>
      <c r="F73" s="28"/>
      <c r="G73" s="274"/>
      <c r="H73" s="28"/>
      <c r="I73" s="275"/>
      <c r="J73" s="28"/>
      <c r="K73" s="28"/>
      <c r="L73" s="28"/>
      <c r="M73" s="25"/>
      <c r="N73" s="1"/>
      <c r="O73" s="1"/>
      <c r="P73" s="1"/>
      <c r="Q73" s="1"/>
      <c r="R73" s="1"/>
      <c r="S73" s="1"/>
      <c r="T73" s="1"/>
      <c r="U73" s="1"/>
      <c r="V73" s="1"/>
      <c r="W73" s="1"/>
      <c r="X73" s="1"/>
      <c r="Y73" s="1"/>
      <c r="Z73" s="1"/>
    </row>
    <row r="74" ht="24.75" customHeight="1">
      <c r="A74" s="1"/>
      <c r="B74" s="273"/>
      <c r="C74" s="28"/>
      <c r="D74" s="28"/>
      <c r="E74" s="28"/>
      <c r="F74" s="114"/>
      <c r="G74" s="274"/>
      <c r="H74" s="114"/>
      <c r="I74" s="275"/>
      <c r="J74" s="28"/>
      <c r="K74" s="28"/>
      <c r="L74" s="28"/>
      <c r="M74" s="25"/>
      <c r="N74" s="1"/>
      <c r="O74" s="1"/>
      <c r="P74" s="1"/>
      <c r="Q74" s="1"/>
      <c r="R74" s="1"/>
      <c r="S74" s="1"/>
      <c r="T74" s="1"/>
      <c r="U74" s="1"/>
      <c r="V74" s="1"/>
      <c r="W74" s="1"/>
      <c r="X74" s="1"/>
      <c r="Y74" s="1"/>
      <c r="Z74" s="1"/>
    </row>
    <row r="75" ht="24.75" customHeight="1">
      <c r="A75" s="1"/>
      <c r="B75" s="273"/>
      <c r="C75" s="28"/>
      <c r="D75" s="28"/>
      <c r="E75" s="28"/>
      <c r="F75" s="114"/>
      <c r="G75" s="274"/>
      <c r="H75" s="114"/>
      <c r="I75" s="275"/>
      <c r="J75" s="28"/>
      <c r="K75" s="28"/>
      <c r="L75" s="28"/>
      <c r="M75" s="25"/>
      <c r="N75" s="1"/>
      <c r="O75" s="1"/>
      <c r="P75" s="1"/>
      <c r="Q75" s="1"/>
      <c r="R75" s="1"/>
      <c r="S75" s="1"/>
      <c r="T75" s="1"/>
      <c r="U75" s="1"/>
      <c r="V75" s="1"/>
      <c r="W75" s="1"/>
      <c r="X75" s="1"/>
      <c r="Y75" s="1"/>
      <c r="Z75" s="1"/>
    </row>
    <row r="76" ht="24.75" customHeight="1">
      <c r="A76" s="1"/>
      <c r="B76" s="273"/>
      <c r="C76" s="28"/>
      <c r="D76" s="28"/>
      <c r="E76" s="28"/>
      <c r="F76" s="114"/>
      <c r="G76" s="274"/>
      <c r="H76" s="114"/>
      <c r="I76" s="275"/>
      <c r="J76" s="28"/>
      <c r="K76" s="28"/>
      <c r="L76" s="28"/>
      <c r="M76" s="25"/>
      <c r="N76" s="1"/>
      <c r="O76" s="1"/>
      <c r="P76" s="1"/>
      <c r="Q76" s="1"/>
      <c r="R76" s="1"/>
      <c r="S76" s="1"/>
      <c r="T76" s="1"/>
      <c r="U76" s="1"/>
      <c r="V76" s="1"/>
      <c r="W76" s="1"/>
      <c r="X76" s="1"/>
      <c r="Y76" s="1"/>
      <c r="Z76" s="1"/>
    </row>
    <row r="77" ht="24.75" customHeight="1">
      <c r="A77" s="1"/>
      <c r="B77" s="273"/>
      <c r="C77" s="28"/>
      <c r="D77" s="28"/>
      <c r="E77" s="28"/>
      <c r="F77" s="114"/>
      <c r="G77" s="274"/>
      <c r="H77" s="114"/>
      <c r="I77" s="275"/>
      <c r="J77" s="28"/>
      <c r="K77" s="28"/>
      <c r="L77" s="28"/>
      <c r="M77" s="25"/>
      <c r="N77" s="1"/>
      <c r="O77" s="1"/>
      <c r="P77" s="1"/>
      <c r="Q77" s="1"/>
      <c r="R77" s="1"/>
      <c r="S77" s="1"/>
      <c r="T77" s="1"/>
      <c r="U77" s="1"/>
      <c r="V77" s="1"/>
      <c r="W77" s="1"/>
      <c r="X77" s="1"/>
      <c r="Y77" s="1"/>
      <c r="Z77" s="1"/>
    </row>
    <row r="78" ht="24.75" customHeight="1">
      <c r="A78" s="1"/>
      <c r="B78" s="276"/>
      <c r="C78" s="32"/>
      <c r="D78" s="32"/>
      <c r="E78" s="32"/>
      <c r="F78" s="219"/>
      <c r="G78" s="277"/>
      <c r="H78" s="219"/>
      <c r="I78" s="278"/>
      <c r="J78" s="32"/>
      <c r="K78" s="32"/>
      <c r="L78" s="32"/>
      <c r="M78" s="33"/>
      <c r="N78" s="1"/>
      <c r="O78" s="1"/>
      <c r="P78" s="1"/>
      <c r="Q78" s="1"/>
      <c r="R78" s="1"/>
      <c r="S78" s="1"/>
      <c r="T78" s="1"/>
      <c r="U78" s="1"/>
      <c r="V78" s="1"/>
      <c r="W78" s="1"/>
      <c r="X78" s="1"/>
      <c r="Y78" s="1"/>
      <c r="Z78" s="1"/>
    </row>
    <row r="79" ht="13.5" customHeight="1">
      <c r="A79" s="1"/>
      <c r="B79" s="279" t="s">
        <v>279</v>
      </c>
      <c r="C79" s="280"/>
      <c r="D79" s="280"/>
      <c r="E79" s="280"/>
      <c r="F79" s="281"/>
      <c r="G79" s="282" t="s">
        <v>266</v>
      </c>
      <c r="H79" s="281"/>
      <c r="I79" s="282" t="s">
        <v>267</v>
      </c>
      <c r="J79" s="280"/>
      <c r="K79" s="280"/>
      <c r="L79" s="280"/>
      <c r="M79" s="283"/>
      <c r="N79" s="1"/>
      <c r="O79" s="1"/>
      <c r="P79" s="1"/>
      <c r="Q79" s="1"/>
      <c r="R79" s="1"/>
      <c r="S79" s="1"/>
      <c r="T79" s="1"/>
      <c r="U79" s="1"/>
      <c r="V79" s="1"/>
      <c r="W79" s="1"/>
      <c r="X79" s="1"/>
      <c r="Y79" s="1"/>
      <c r="Z79" s="1"/>
    </row>
    <row r="80" ht="12.75" customHeight="1">
      <c r="A80" s="1"/>
      <c r="B80" s="261"/>
      <c r="C80" s="28"/>
      <c r="D80" s="28"/>
      <c r="E80" s="28"/>
      <c r="F80" s="114"/>
      <c r="G80" s="262"/>
      <c r="H80" s="114"/>
      <c r="I80" s="284"/>
      <c r="J80" s="28"/>
      <c r="K80" s="28"/>
      <c r="L80" s="28"/>
      <c r="M80" s="25"/>
      <c r="N80" s="1"/>
      <c r="O80" s="1"/>
      <c r="P80" s="1"/>
      <c r="Q80" s="1"/>
      <c r="R80" s="1"/>
      <c r="S80" s="1"/>
      <c r="T80" s="1"/>
      <c r="U80" s="1"/>
      <c r="V80" s="1"/>
      <c r="W80" s="1"/>
      <c r="X80" s="1"/>
      <c r="Y80" s="1"/>
      <c r="Z80" s="1"/>
    </row>
    <row r="81" ht="13.5" customHeight="1">
      <c r="A81" s="1"/>
      <c r="B81" s="285"/>
      <c r="C81" s="32"/>
      <c r="D81" s="32"/>
      <c r="E81" s="32"/>
      <c r="F81" s="219"/>
      <c r="G81" s="286"/>
      <c r="H81" s="219"/>
      <c r="I81" s="287"/>
      <c r="J81" s="32"/>
      <c r="K81" s="32"/>
      <c r="L81" s="32"/>
      <c r="M81" s="33"/>
      <c r="N81" s="1"/>
      <c r="O81" s="1"/>
      <c r="P81" s="1"/>
      <c r="Q81" s="1"/>
      <c r="R81" s="1"/>
      <c r="S81" s="1"/>
      <c r="T81" s="1"/>
      <c r="U81" s="1"/>
      <c r="V81" s="1"/>
      <c r="W81" s="1"/>
      <c r="X81" s="1"/>
      <c r="Y81" s="1"/>
      <c r="Z81" s="1"/>
    </row>
    <row r="82" ht="13.5" customHeight="1">
      <c r="A82" s="1"/>
      <c r="B82" s="52" t="s">
        <v>280</v>
      </c>
      <c r="C82" s="55"/>
      <c r="D82" s="55"/>
      <c r="E82" s="55"/>
      <c r="F82" s="111"/>
      <c r="G82" s="257" t="s">
        <v>266</v>
      </c>
      <c r="H82" s="238"/>
      <c r="I82" s="257" t="s">
        <v>267</v>
      </c>
      <c r="J82" s="55"/>
      <c r="K82" s="55"/>
      <c r="L82" s="55"/>
      <c r="M82" s="57"/>
      <c r="N82" s="1"/>
      <c r="O82" s="1"/>
      <c r="P82" s="1"/>
      <c r="Q82" s="1"/>
      <c r="R82" s="1"/>
      <c r="S82" s="1"/>
      <c r="T82" s="1"/>
      <c r="U82" s="1"/>
      <c r="V82" s="1"/>
      <c r="W82" s="1"/>
      <c r="X82" s="1"/>
      <c r="Y82" s="1"/>
      <c r="Z82" s="1"/>
    </row>
    <row r="83" ht="12.75" customHeight="1">
      <c r="A83" s="1"/>
      <c r="B83" s="261" t="s">
        <v>281</v>
      </c>
      <c r="C83" s="28"/>
      <c r="D83" s="28"/>
      <c r="E83" s="28"/>
      <c r="F83" s="114"/>
      <c r="G83" s="262"/>
      <c r="H83" s="114"/>
      <c r="I83" s="284"/>
      <c r="J83" s="28"/>
      <c r="K83" s="28"/>
      <c r="L83" s="28"/>
      <c r="M83" s="25"/>
      <c r="N83" s="1"/>
      <c r="O83" s="1"/>
      <c r="P83" s="1"/>
      <c r="Q83" s="1"/>
      <c r="R83" s="1"/>
      <c r="S83" s="1"/>
      <c r="T83" s="1"/>
      <c r="U83" s="1"/>
      <c r="V83" s="1"/>
      <c r="W83" s="1"/>
      <c r="X83" s="1"/>
      <c r="Y83" s="1"/>
      <c r="Z83" s="1"/>
    </row>
    <row r="84" ht="13.5" customHeight="1">
      <c r="A84" s="1"/>
      <c r="B84" s="285"/>
      <c r="C84" s="32"/>
      <c r="D84" s="32"/>
      <c r="E84" s="32"/>
      <c r="F84" s="219"/>
      <c r="G84" s="286"/>
      <c r="H84" s="219"/>
      <c r="I84" s="287"/>
      <c r="J84" s="32"/>
      <c r="K84" s="32"/>
      <c r="L84" s="32"/>
      <c r="M84" s="33"/>
      <c r="N84" s="1"/>
      <c r="O84" s="1"/>
      <c r="P84" s="1"/>
      <c r="Q84" s="1"/>
      <c r="R84" s="1"/>
      <c r="S84" s="1"/>
      <c r="T84" s="1"/>
      <c r="U84" s="1"/>
      <c r="V84" s="1"/>
      <c r="W84" s="1"/>
      <c r="X84" s="1"/>
      <c r="Y84" s="1"/>
      <c r="Z84" s="1"/>
    </row>
    <row r="85" ht="12.75" customHeight="1">
      <c r="A85" s="1"/>
      <c r="B85" s="52" t="s">
        <v>282</v>
      </c>
      <c r="C85" s="55"/>
      <c r="D85" s="55"/>
      <c r="E85" s="55"/>
      <c r="F85" s="111"/>
      <c r="G85" s="257" t="s">
        <v>266</v>
      </c>
      <c r="H85" s="238"/>
      <c r="I85" s="257" t="s">
        <v>267</v>
      </c>
      <c r="J85" s="55"/>
      <c r="K85" s="55"/>
      <c r="L85" s="55"/>
      <c r="M85" s="57"/>
      <c r="N85" s="1"/>
      <c r="O85" s="1"/>
      <c r="P85" s="1"/>
      <c r="Q85" s="1"/>
      <c r="R85" s="1"/>
      <c r="S85" s="1"/>
      <c r="T85" s="1"/>
      <c r="U85" s="1"/>
      <c r="V85" s="1"/>
      <c r="W85" s="1"/>
      <c r="X85" s="1"/>
      <c r="Y85" s="1"/>
      <c r="Z85" s="1"/>
    </row>
    <row r="86" ht="13.5" customHeight="1">
      <c r="A86" s="1"/>
      <c r="B86" s="288" t="s">
        <v>283</v>
      </c>
      <c r="C86" s="55"/>
      <c r="D86" s="55"/>
      <c r="E86" s="55"/>
      <c r="F86" s="238"/>
      <c r="G86" s="286" t="s">
        <v>284</v>
      </c>
      <c r="H86" s="219"/>
      <c r="I86" s="289" t="s">
        <v>285</v>
      </c>
      <c r="J86" s="55"/>
      <c r="K86" s="55"/>
      <c r="L86" s="55"/>
      <c r="M86" s="57"/>
      <c r="N86" s="1"/>
      <c r="O86" s="1"/>
      <c r="P86" s="1"/>
      <c r="Q86" s="1"/>
      <c r="R86" s="1"/>
      <c r="S86" s="1"/>
      <c r="T86" s="1"/>
      <c r="U86" s="1"/>
      <c r="V86" s="1"/>
      <c r="W86" s="1"/>
      <c r="X86" s="1"/>
      <c r="Y86" s="1"/>
      <c r="Z86" s="1"/>
    </row>
    <row r="87" ht="13.5" customHeight="1">
      <c r="A87" s="1"/>
      <c r="B87" s="288" t="s">
        <v>286</v>
      </c>
      <c r="C87" s="55"/>
      <c r="D87" s="55"/>
      <c r="E87" s="55"/>
      <c r="F87" s="238"/>
      <c r="G87" s="286" t="s">
        <v>284</v>
      </c>
      <c r="H87" s="219"/>
      <c r="I87" s="289" t="s">
        <v>287</v>
      </c>
      <c r="J87" s="55"/>
      <c r="K87" s="55"/>
      <c r="L87" s="55"/>
      <c r="M87" s="57"/>
      <c r="N87" s="1"/>
      <c r="O87" s="1"/>
      <c r="P87" s="1"/>
      <c r="Q87" s="1"/>
      <c r="R87" s="1"/>
      <c r="S87" s="1"/>
      <c r="T87" s="1"/>
      <c r="U87" s="1"/>
      <c r="V87" s="1"/>
      <c r="W87" s="1"/>
      <c r="X87" s="1"/>
      <c r="Y87" s="1"/>
      <c r="Z87" s="1"/>
    </row>
    <row r="88" ht="13.5" customHeight="1">
      <c r="A88" s="1"/>
      <c r="B88" s="288" t="s">
        <v>288</v>
      </c>
      <c r="C88" s="55"/>
      <c r="D88" s="55"/>
      <c r="E88" s="55"/>
      <c r="F88" s="57"/>
      <c r="G88" s="290" t="s">
        <v>284</v>
      </c>
      <c r="H88" s="57"/>
      <c r="I88" s="291" t="s">
        <v>289</v>
      </c>
      <c r="J88" s="55"/>
      <c r="K88" s="55"/>
      <c r="L88" s="55"/>
      <c r="M88" s="57"/>
      <c r="N88" s="1"/>
      <c r="O88" s="1"/>
      <c r="P88" s="1"/>
      <c r="Q88" s="1"/>
      <c r="R88" s="1"/>
      <c r="S88" s="1"/>
      <c r="T88" s="1"/>
      <c r="U88" s="1"/>
      <c r="V88" s="1"/>
      <c r="W88" s="1"/>
      <c r="X88" s="1"/>
      <c r="Y88" s="1"/>
      <c r="Z88" s="1"/>
    </row>
    <row r="89" ht="16.5" customHeight="1">
      <c r="A89" s="1"/>
      <c r="B89" s="258" t="s">
        <v>290</v>
      </c>
      <c r="C89" s="55"/>
      <c r="D89" s="55"/>
      <c r="E89" s="55"/>
      <c r="F89" s="238"/>
      <c r="G89" s="292" t="s">
        <v>284</v>
      </c>
      <c r="H89" s="224"/>
      <c r="I89" s="277" t="s">
        <v>10</v>
      </c>
      <c r="J89" s="32"/>
      <c r="K89" s="32"/>
      <c r="L89" s="32"/>
      <c r="M89" s="33"/>
      <c r="N89" s="1"/>
      <c r="O89" s="1"/>
      <c r="P89" s="1"/>
      <c r="Q89" s="1"/>
      <c r="R89" s="1"/>
      <c r="S89" s="1"/>
      <c r="T89" s="1"/>
      <c r="U89" s="1"/>
      <c r="V89" s="1"/>
      <c r="W89" s="1"/>
      <c r="X89" s="1"/>
      <c r="Y89" s="1"/>
      <c r="Z89" s="1"/>
    </row>
    <row r="90" ht="16.5" customHeight="1">
      <c r="A90" s="1"/>
      <c r="B90" s="258" t="s">
        <v>291</v>
      </c>
      <c r="C90" s="55"/>
      <c r="D90" s="55"/>
      <c r="E90" s="55"/>
      <c r="F90" s="55"/>
      <c r="G90" s="275" t="s">
        <v>284</v>
      </c>
      <c r="H90" s="114"/>
      <c r="I90" s="293" t="s">
        <v>292</v>
      </c>
      <c r="J90" s="38"/>
      <c r="K90" s="38"/>
      <c r="L90" s="38"/>
      <c r="M90" s="39"/>
      <c r="N90" s="1"/>
      <c r="O90" s="1"/>
      <c r="P90" s="1"/>
      <c r="Q90" s="1"/>
      <c r="R90" s="1"/>
      <c r="S90" s="1"/>
      <c r="T90" s="1"/>
      <c r="U90" s="1"/>
      <c r="V90" s="1"/>
      <c r="W90" s="1"/>
      <c r="X90" s="1"/>
      <c r="Y90" s="1"/>
      <c r="Z90" s="1"/>
    </row>
    <row r="91" ht="16.5" customHeight="1">
      <c r="A91" s="1"/>
      <c r="B91" s="258" t="s">
        <v>293</v>
      </c>
      <c r="C91" s="55"/>
      <c r="D91" s="55"/>
      <c r="E91" s="55"/>
      <c r="F91" s="55"/>
      <c r="G91" s="294" t="s">
        <v>284</v>
      </c>
      <c r="H91" s="295"/>
      <c r="I91" s="293" t="s">
        <v>294</v>
      </c>
      <c r="J91" s="38"/>
      <c r="K91" s="38"/>
      <c r="L91" s="38"/>
      <c r="M91" s="39"/>
      <c r="N91" s="1"/>
      <c r="O91" s="1"/>
      <c r="P91" s="1"/>
      <c r="Q91" s="1"/>
      <c r="R91" s="1"/>
      <c r="S91" s="1"/>
      <c r="T91" s="1"/>
      <c r="U91" s="1"/>
      <c r="V91" s="1"/>
      <c r="W91" s="1"/>
      <c r="X91" s="1"/>
      <c r="Y91" s="1"/>
      <c r="Z91" s="1"/>
    </row>
    <row r="92" ht="24.0" customHeight="1">
      <c r="A92" s="1"/>
      <c r="B92" s="52" t="s">
        <v>295</v>
      </c>
      <c r="C92" s="55"/>
      <c r="D92" s="55"/>
      <c r="E92" s="55"/>
      <c r="F92" s="111"/>
      <c r="G92" s="257" t="s">
        <v>266</v>
      </c>
      <c r="H92" s="238"/>
      <c r="I92" s="257" t="s">
        <v>267</v>
      </c>
      <c r="J92" s="55"/>
      <c r="K92" s="55"/>
      <c r="L92" s="55"/>
      <c r="M92" s="57"/>
      <c r="N92" s="1"/>
      <c r="O92" s="1"/>
      <c r="P92" s="1"/>
      <c r="Q92" s="1"/>
      <c r="R92" s="1"/>
      <c r="S92" s="1"/>
      <c r="T92" s="1"/>
      <c r="U92" s="1"/>
      <c r="V92" s="1"/>
      <c r="W92" s="1"/>
      <c r="X92" s="1"/>
      <c r="Y92" s="1"/>
      <c r="Z92" s="1"/>
    </row>
    <row r="93" ht="24.0" customHeight="1">
      <c r="A93" s="1"/>
      <c r="B93" s="261" t="s">
        <v>281</v>
      </c>
      <c r="C93" s="28"/>
      <c r="D93" s="28"/>
      <c r="E93" s="28"/>
      <c r="F93" s="114"/>
      <c r="G93" s="262"/>
      <c r="H93" s="114"/>
      <c r="I93" s="284"/>
      <c r="J93" s="28"/>
      <c r="K93" s="28"/>
      <c r="L93" s="28"/>
      <c r="M93" s="25"/>
      <c r="N93" s="1"/>
      <c r="O93" s="1"/>
      <c r="P93" s="1"/>
      <c r="Q93" s="1"/>
      <c r="R93" s="1"/>
      <c r="S93" s="1"/>
      <c r="T93" s="1"/>
      <c r="U93" s="1"/>
      <c r="V93" s="1"/>
      <c r="W93" s="1"/>
      <c r="X93" s="1"/>
      <c r="Y93" s="1"/>
      <c r="Z93" s="1"/>
    </row>
    <row r="94" ht="13.5" customHeight="1">
      <c r="A94" s="1"/>
      <c r="B94" s="285" t="s">
        <v>281</v>
      </c>
      <c r="C94" s="32"/>
      <c r="D94" s="32"/>
      <c r="E94" s="32"/>
      <c r="F94" s="219"/>
      <c r="G94" s="286"/>
      <c r="H94" s="219"/>
      <c r="I94" s="287"/>
      <c r="J94" s="32"/>
      <c r="K94" s="32"/>
      <c r="L94" s="32"/>
      <c r="M94" s="33"/>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296"/>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211">
    <mergeCell ref="B52:F52"/>
    <mergeCell ref="B53:F53"/>
    <mergeCell ref="G56:H56"/>
    <mergeCell ref="G55:H55"/>
    <mergeCell ref="B62:F62"/>
    <mergeCell ref="G61:H61"/>
    <mergeCell ref="G51:H51"/>
    <mergeCell ref="G52:H52"/>
    <mergeCell ref="B63:F63"/>
    <mergeCell ref="B65:F65"/>
    <mergeCell ref="B64:F64"/>
    <mergeCell ref="B56:F56"/>
    <mergeCell ref="G54:H54"/>
    <mergeCell ref="G60:H60"/>
    <mergeCell ref="B55:F55"/>
    <mergeCell ref="B54:F54"/>
    <mergeCell ref="B61:F61"/>
    <mergeCell ref="B60:F60"/>
    <mergeCell ref="B40:F40"/>
    <mergeCell ref="B41:F41"/>
    <mergeCell ref="B51:F51"/>
    <mergeCell ref="B49:F49"/>
    <mergeCell ref="B50:F50"/>
    <mergeCell ref="B93:F93"/>
    <mergeCell ref="B94:F94"/>
    <mergeCell ref="G91:H91"/>
    <mergeCell ref="G90:H90"/>
    <mergeCell ref="G73:H73"/>
    <mergeCell ref="G72:H72"/>
    <mergeCell ref="B72:F72"/>
    <mergeCell ref="G76:H76"/>
    <mergeCell ref="G74:H74"/>
    <mergeCell ref="G77:H77"/>
    <mergeCell ref="B66:F66"/>
    <mergeCell ref="G66:H66"/>
    <mergeCell ref="B68:F68"/>
    <mergeCell ref="B67:F67"/>
    <mergeCell ref="B69:F69"/>
    <mergeCell ref="B70:F70"/>
    <mergeCell ref="B71:F71"/>
    <mergeCell ref="G70:H70"/>
    <mergeCell ref="G71:H71"/>
    <mergeCell ref="G68:H68"/>
    <mergeCell ref="G67:H67"/>
    <mergeCell ref="G62:H62"/>
    <mergeCell ref="G63:H63"/>
    <mergeCell ref="G64:H64"/>
    <mergeCell ref="G50:H50"/>
    <mergeCell ref="G49:H49"/>
    <mergeCell ref="G53:H53"/>
    <mergeCell ref="G69:H69"/>
    <mergeCell ref="G65:H65"/>
    <mergeCell ref="G81:H81"/>
    <mergeCell ref="G83:H83"/>
    <mergeCell ref="G82:H82"/>
    <mergeCell ref="G92:H92"/>
    <mergeCell ref="G93:H93"/>
    <mergeCell ref="I94:M94"/>
    <mergeCell ref="I92:M92"/>
    <mergeCell ref="I93:M93"/>
    <mergeCell ref="G86:H86"/>
    <mergeCell ref="G87:H87"/>
    <mergeCell ref="G80:H80"/>
    <mergeCell ref="G79:H79"/>
    <mergeCell ref="G94:H94"/>
    <mergeCell ref="G89:H89"/>
    <mergeCell ref="G88:H88"/>
    <mergeCell ref="I83:M83"/>
    <mergeCell ref="I82:M82"/>
    <mergeCell ref="I80:M80"/>
    <mergeCell ref="I81:M81"/>
    <mergeCell ref="I89:M89"/>
    <mergeCell ref="I90:M90"/>
    <mergeCell ref="I91:M91"/>
    <mergeCell ref="G84:H84"/>
    <mergeCell ref="G85:H85"/>
    <mergeCell ref="I88:M88"/>
    <mergeCell ref="I87:M87"/>
    <mergeCell ref="I85:M85"/>
    <mergeCell ref="I86:M86"/>
    <mergeCell ref="I84:M84"/>
    <mergeCell ref="B85:F85"/>
    <mergeCell ref="B84:F84"/>
    <mergeCell ref="B87:F87"/>
    <mergeCell ref="B88:F88"/>
    <mergeCell ref="B89:F89"/>
    <mergeCell ref="B86:F86"/>
    <mergeCell ref="B81:F81"/>
    <mergeCell ref="B80:F80"/>
    <mergeCell ref="B83:F83"/>
    <mergeCell ref="B82:F82"/>
    <mergeCell ref="B90:F90"/>
    <mergeCell ref="B91:F91"/>
    <mergeCell ref="B92:F92"/>
    <mergeCell ref="B37:F37"/>
    <mergeCell ref="B31:F31"/>
    <mergeCell ref="B32:F32"/>
    <mergeCell ref="B30:F30"/>
    <mergeCell ref="B34:F34"/>
    <mergeCell ref="B33:F33"/>
    <mergeCell ref="B35:F35"/>
    <mergeCell ref="B18:F18"/>
    <mergeCell ref="C13:G13"/>
    <mergeCell ref="C12:G12"/>
    <mergeCell ref="C10:G10"/>
    <mergeCell ref="C11:G11"/>
    <mergeCell ref="C14:G14"/>
    <mergeCell ref="C9:G9"/>
    <mergeCell ref="C8:G8"/>
    <mergeCell ref="B29:F29"/>
    <mergeCell ref="B23:F23"/>
    <mergeCell ref="B19:F19"/>
    <mergeCell ref="B24:F24"/>
    <mergeCell ref="B25:F25"/>
    <mergeCell ref="B26:F26"/>
    <mergeCell ref="B27:F27"/>
    <mergeCell ref="G27:K27"/>
    <mergeCell ref="G26:K26"/>
    <mergeCell ref="G32:H32"/>
    <mergeCell ref="G31:H31"/>
    <mergeCell ref="H8:L8"/>
    <mergeCell ref="H9:L9"/>
    <mergeCell ref="H10:L10"/>
    <mergeCell ref="H11:L11"/>
    <mergeCell ref="H14:L14"/>
    <mergeCell ref="H13:L13"/>
    <mergeCell ref="H12:L12"/>
    <mergeCell ref="G19:K19"/>
    <mergeCell ref="G18:K18"/>
    <mergeCell ref="I32:M32"/>
    <mergeCell ref="I30:M30"/>
    <mergeCell ref="I31:M31"/>
    <mergeCell ref="G24:K24"/>
    <mergeCell ref="G23:K23"/>
    <mergeCell ref="G25:K25"/>
    <mergeCell ref="I29:M29"/>
    <mergeCell ref="B76:F76"/>
    <mergeCell ref="B77:F77"/>
    <mergeCell ref="G78:H78"/>
    <mergeCell ref="I77:M77"/>
    <mergeCell ref="I78:M78"/>
    <mergeCell ref="I75:M75"/>
    <mergeCell ref="I76:M76"/>
    <mergeCell ref="G75:H75"/>
    <mergeCell ref="B78:F78"/>
    <mergeCell ref="B79:F79"/>
    <mergeCell ref="B74:F74"/>
    <mergeCell ref="B73:F73"/>
    <mergeCell ref="B75:F75"/>
    <mergeCell ref="I79:M79"/>
    <mergeCell ref="I67:M67"/>
    <mergeCell ref="I66:M66"/>
    <mergeCell ref="I65:M65"/>
    <mergeCell ref="I64:M64"/>
    <mergeCell ref="I63:M63"/>
    <mergeCell ref="I74:M74"/>
    <mergeCell ref="I73:M73"/>
    <mergeCell ref="I68:M68"/>
    <mergeCell ref="I72:M72"/>
    <mergeCell ref="I69:M69"/>
    <mergeCell ref="I70:M70"/>
    <mergeCell ref="I71:M71"/>
    <mergeCell ref="B47:F47"/>
    <mergeCell ref="I47:M47"/>
    <mergeCell ref="I60:M60"/>
    <mergeCell ref="I61:M61"/>
    <mergeCell ref="I62:M62"/>
    <mergeCell ref="I56:M56"/>
    <mergeCell ref="I55:M55"/>
    <mergeCell ref="I45:M45"/>
    <mergeCell ref="I46:M46"/>
    <mergeCell ref="B48:F48"/>
    <mergeCell ref="I53:M53"/>
    <mergeCell ref="I52:M52"/>
    <mergeCell ref="I51:M51"/>
    <mergeCell ref="I44:M44"/>
    <mergeCell ref="I50:M50"/>
    <mergeCell ref="I54:M54"/>
    <mergeCell ref="G45:H45"/>
    <mergeCell ref="G46:H46"/>
    <mergeCell ref="G38:H38"/>
    <mergeCell ref="G44:H44"/>
    <mergeCell ref="G39:H39"/>
    <mergeCell ref="G41:H41"/>
    <mergeCell ref="G40:H40"/>
    <mergeCell ref="G36:H36"/>
    <mergeCell ref="I36:M36"/>
    <mergeCell ref="B36:F36"/>
    <mergeCell ref="G48:H48"/>
    <mergeCell ref="G47:H47"/>
    <mergeCell ref="B45:F45"/>
    <mergeCell ref="B46:F46"/>
    <mergeCell ref="B44:F44"/>
    <mergeCell ref="B38:F38"/>
    <mergeCell ref="B39:F39"/>
    <mergeCell ref="I35:M35"/>
    <mergeCell ref="I34:M34"/>
    <mergeCell ref="G30:H30"/>
    <mergeCell ref="G29:H29"/>
    <mergeCell ref="I48:M48"/>
    <mergeCell ref="I49:M49"/>
    <mergeCell ref="I39:M39"/>
    <mergeCell ref="I40:M40"/>
    <mergeCell ref="I41:M41"/>
    <mergeCell ref="G37:H37"/>
    <mergeCell ref="G34:H34"/>
    <mergeCell ref="G35:H35"/>
    <mergeCell ref="I37:M37"/>
    <mergeCell ref="I38:M38"/>
    <mergeCell ref="G33:H33"/>
    <mergeCell ref="I33:M33"/>
  </mergeCells>
  <drawing r:id="rId1"/>
</worksheet>
</file>