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etrics" sheetId="1" r:id="rId3"/>
    <sheet state="visible" name="Resources" sheetId="2" r:id="rId4"/>
    <sheet state="visible" name="VOs" sheetId="3" r:id="rId5"/>
    <sheet state="visible" name="Manpower" sheetId="4" r:id="rId6"/>
    <sheet state="visible" name="Narrative" sheetId="5" r:id="rId7"/>
  </sheets>
  <definedNames>
    <definedName name="__xlnm.Print_Area_5">Narrative!$B$1:$M$33</definedName>
    <definedName name="__xlnm.Print_Area_2">Resources!$A$1:$T$39</definedName>
    <definedName name="__xlnm.Print_Area_4">Manpower!$B$1:$I$28</definedName>
    <definedName name="__xlnm.Print_Area_3">VOs!$A$1:$AN$21</definedName>
    <definedName name="__xlnm.Print_Area_1">Metrics!$A$1:$Y$23</definedName>
  </definedNames>
  <calcPr/>
</workbook>
</file>

<file path=xl/sharedStrings.xml><?xml version="1.0" encoding="utf-8"?>
<sst xmlns="http://schemas.openxmlformats.org/spreadsheetml/2006/main" count="431" uniqueCount="299">
  <si>
    <t>GridPP Tier-2 Quarterly Report</t>
  </si>
  <si>
    <t>Tier-2</t>
  </si>
  <si>
    <t>OK</t>
  </si>
  <si>
    <t>ScotGrid</t>
  </si>
  <si>
    <t>Scotgrid</t>
  </si>
  <si>
    <t>Close to target</t>
  </si>
  <si>
    <t>Quarter</t>
  </si>
  <si>
    <t>Q318</t>
  </si>
  <si>
    <t>Reported by</t>
  </si>
  <si>
    <t>Not OK</t>
  </si>
  <si>
    <t>Gareth Roy</t>
  </si>
  <si>
    <t>Not yet able to be measured</t>
  </si>
  <si>
    <t>Suspended</t>
  </si>
  <si>
    <t>Current Site Status Data</t>
  </si>
  <si>
    <t>Metric no.</t>
  </si>
  <si>
    <t>Site</t>
  </si>
  <si>
    <t>Description</t>
  </si>
  <si>
    <t>Vos Supported</t>
  </si>
  <si>
    <t>Service Nodes</t>
  </si>
  <si>
    <t>Target</t>
  </si>
  <si>
    <t>Supported VOs</t>
  </si>
  <si>
    <t>Worker Nodes</t>
  </si>
  <si>
    <t>Local Network Connectivity</t>
  </si>
  <si>
    <t>Site Connectivity</t>
  </si>
  <si>
    <t>SRM</t>
  </si>
  <si>
    <t>alice</t>
  </si>
  <si>
    <t>atlas</t>
  </si>
  <si>
    <t>babar</t>
  </si>
  <si>
    <t>biomed</t>
  </si>
  <si>
    <t>calice</t>
  </si>
  <si>
    <t>camont</t>
  </si>
  <si>
    <t>cdf</t>
  </si>
  <si>
    <t>cedar</t>
  </si>
  <si>
    <t>cms</t>
  </si>
  <si>
    <t>dteam</t>
  </si>
  <si>
    <t>dzero</t>
  </si>
  <si>
    <t>epic</t>
  </si>
  <si>
    <t>enmr.eu</t>
  </si>
  <si>
    <t>euindia</t>
  </si>
  <si>
    <t>fusion</t>
  </si>
  <si>
    <t>geant4</t>
  </si>
  <si>
    <t>gridpp</t>
  </si>
  <si>
    <t>hone</t>
  </si>
  <si>
    <t>LZ</t>
  </si>
  <si>
    <t>lsst</t>
  </si>
  <si>
    <t>ilc</t>
  </si>
  <si>
    <t>lhcb</t>
  </si>
  <si>
    <t>mice</t>
  </si>
  <si>
    <t>magic</t>
  </si>
  <si>
    <t>minos</t>
  </si>
  <si>
    <t>na48</t>
  </si>
  <si>
    <t>ngs</t>
  </si>
  <si>
    <t>ops</t>
  </si>
  <si>
    <t>CPU hours (HEPSPEC06 )</t>
  </si>
  <si>
    <t>pheno</t>
  </si>
  <si>
    <t>planck</t>
  </si>
  <si>
    <t>ralpp</t>
  </si>
  <si>
    <t>sixt</t>
  </si>
  <si>
    <t>southgrid</t>
  </si>
  <si>
    <t>superb</t>
  </si>
  <si>
    <t>supernemo</t>
  </si>
  <si>
    <t>t2k</t>
  </si>
  <si>
    <t>totalep</t>
  </si>
  <si>
    <t>na62</t>
  </si>
  <si>
    <t>zeus</t>
  </si>
  <si>
    <t>Total</t>
  </si>
  <si>
    <t>DURHAM</t>
  </si>
  <si>
    <t>Overall</t>
  </si>
  <si>
    <t>Comments</t>
  </si>
  <si>
    <t>Wall clock hours (Normalised elapsed time * number Processors HS06 hours)</t>
  </si>
  <si>
    <t>EMI3</t>
  </si>
  <si>
    <t>10Gb/s</t>
  </si>
  <si>
    <t>DPM</t>
  </si>
  <si>
    <t>Q-2</t>
  </si>
  <si>
    <t>Q-1</t>
  </si>
  <si>
    <t>Current</t>
  </si>
  <si>
    <t>ECDF</t>
  </si>
  <si>
    <t>.x.1</t>
  </si>
  <si>
    <t>GLASGOW</t>
  </si>
  <si>
    <t>% of promised (by that time) disk available to GridPP</t>
  </si>
  <si>
    <t>.x.2</t>
  </si>
  <si>
    <t>% of promised (by that time) CPU available</t>
  </si>
  <si>
    <t>.x.3</t>
  </si>
  <si>
    <t>Average NAGIOS (SLL page) availability performance over the last quarter</t>
  </si>
  <si>
    <t>95% averaged over sites in Tier-2</t>
  </si>
  <si>
    <t>ECDF-CS [1,2]</t>
  </si>
  <si>
    <t>.x.4</t>
  </si>
  <si>
    <t>Average NAGIOS (SLL page) reliability performance over the last quarter</t>
  </si>
  <si>
    <t>.x.7</t>
  </si>
  <si>
    <t>Approx. CPU utilisation (wall clock time)</t>
  </si>
  <si>
    <t>.x.8</t>
  </si>
  <si>
    <t xml:space="preserve">Approx. CPU utilisation (CPU time) </t>
  </si>
  <si>
    <t>.x.3/.4</t>
  </si>
  <si>
    <t xml:space="preserve"> atlas</t>
  </si>
  <si>
    <t xml:space="preserve"> biomed</t>
  </si>
  <si>
    <t xml:space="preserve"> camont</t>
  </si>
  <si>
    <t xml:space="preserve"> cdf</t>
  </si>
  <si>
    <t xml:space="preserve"> cms</t>
  </si>
  <si>
    <t>compchem</t>
  </si>
  <si>
    <t>dames.org.uk</t>
  </si>
  <si>
    <t>http://pprc.qmul.ac.uk/~lloyd/gridpp/argo.html</t>
  </si>
  <si>
    <t xml:space="preserve"> dteam</t>
  </si>
  <si>
    <t>enroller.org.uk</t>
  </si>
  <si>
    <t xml:space="preserve"> gridpp</t>
  </si>
  <si>
    <t xml:space="preserve"> hone</t>
  </si>
  <si>
    <t xml:space="preserve"> ilc</t>
  </si>
  <si>
    <t>ildg</t>
  </si>
  <si>
    <t xml:space="preserve"> lhcb</t>
  </si>
  <si>
    <t xml:space="preserve"> mice</t>
  </si>
  <si>
    <t xml:space="preserve"> monitoring.ngs.ac.uk</t>
  </si>
  <si>
    <t xml:space="preserve"> ngs.ac.uk</t>
  </si>
  <si>
    <t xml:space="preserve"> ops</t>
  </si>
  <si>
    <t xml:space="preserve"> pheno</t>
  </si>
  <si>
    <t xml:space="preserve"> planck</t>
  </si>
  <si>
    <t xml:space="preserve"> sixt</t>
  </si>
  <si>
    <t xml:space="preserve"> supernemo.vo.eu-egee.org</t>
  </si>
  <si>
    <t xml:space="preserve"> totalep</t>
  </si>
  <si>
    <t xml:space="preserve"> ukqcd.vo.gridpp.ac.uk</t>
  </si>
  <si>
    <t xml:space="preserve"> vo.nanocmos.ac.uk</t>
  </si>
  <si>
    <t xml:space="preserve"> vo.optics.ac.uk</t>
  </si>
  <si>
    <t xml:space="preserve"> vo.panda.gsi.de</t>
  </si>
  <si>
    <t xml:space="preserve"> vo.scotgrid.ac.uk</t>
  </si>
  <si>
    <t xml:space="preserve"> vo.ssp.ac.uk</t>
  </si>
  <si>
    <t xml:space="preserve"> zeus</t>
  </si>
  <si>
    <t xml:space="preserve"> any VO</t>
  </si>
  <si>
    <t>Total CPU hrs</t>
  </si>
  <si>
    <t>total</t>
  </si>
  <si>
    <t>fraction used</t>
  </si>
  <si>
    <t>Site percentage non LHC</t>
  </si>
  <si>
    <t>Current Resources Available</t>
  </si>
  <si>
    <t>Total available to GridPP</t>
  </si>
  <si>
    <t>Promised (GridPP MoU 2017)</t>
  </si>
  <si>
    <t>CPU calculations</t>
  </si>
  <si>
    <t>HEPSPEC06</t>
  </si>
  <si>
    <t>Storage (TB)</t>
  </si>
  <si>
    <t>CPU (HS06)</t>
  </si>
  <si>
    <t>% of MoU CPU</t>
  </si>
  <si>
    <t>% of MoU Disk</t>
  </si>
  <si>
    <t>% CPU of Tier-2</t>
  </si>
  <si>
    <t>% Storage of Tier-2</t>
  </si>
  <si>
    <t>HS06 CPU hours from accounting</t>
  </si>
  <si>
    <t>% of T2 CPU hours provided for the quarter</t>
  </si>
  <si>
    <t>No of hours per quarter approx</t>
  </si>
  <si>
    <t>Multiplied by HS06 at site</t>
  </si>
  <si>
    <t>Utilisation of site CPU hours</t>
  </si>
  <si>
    <t>Utilisation of site Wall clock hours</t>
  </si>
  <si>
    <t>Totals</t>
  </si>
  <si>
    <t xml:space="preserve">Please check the figures in the Yellow </t>
  </si>
  <si>
    <t>MoU figures taken from 2017 spreadsheet</t>
  </si>
  <si>
    <t>Q1</t>
  </si>
  <si>
    <t>2160/2184 (if leap year)</t>
  </si>
  <si>
    <t>Q2</t>
  </si>
  <si>
    <t>Rebus</t>
  </si>
  <si>
    <t>Read the SI2K from gstat</t>
  </si>
  <si>
    <t>Q3</t>
  </si>
  <si>
    <t>cpu cores</t>
  </si>
  <si>
    <t>HS06</t>
  </si>
  <si>
    <t>TB</t>
  </si>
  <si>
    <t>SI2K</t>
  </si>
  <si>
    <t>Q4</t>
  </si>
  <si>
    <t>Colour coding is green for within 10% and orange within 20%</t>
  </si>
  <si>
    <t>Gstat currently shows KSI2k so this is converted to HS06 above</t>
  </si>
  <si>
    <t>[1] New Cloud scheduler service run on ECDF openstack (~400 cores). In future this will be integrated into a single ECDF resource.</t>
  </si>
  <si>
    <t>[2] Values are not available in EGI accounting at present. CPU and walltime data are available at https://wiki.heprc.uvic.ca/twiki/bin/view/HEPrc/CondorHeprcAccounting and https://wiki.heprc.uvic.ca/twiki/bin/view/HEPrc/CernAccounting</t>
  </si>
  <si>
    <t>Effort (FTE)</t>
  </si>
  <si>
    <t>GridPP Funded</t>
  </si>
  <si>
    <t>Unfunded</t>
  </si>
  <si>
    <t>Name</t>
  </si>
  <si>
    <t>Month 1</t>
  </si>
  <si>
    <t>Month 2</t>
  </si>
  <si>
    <t>Month 3</t>
  </si>
  <si>
    <t>Durham</t>
  </si>
  <si>
    <t>Adam Boutcher</t>
  </si>
  <si>
    <t>Paul Clark</t>
  </si>
  <si>
    <t>Edinburgh</t>
  </si>
  <si>
    <t>A Washbrook</t>
  </si>
  <si>
    <t>R. Currie</t>
  </si>
  <si>
    <t>T. Li</t>
  </si>
  <si>
    <t>J. Perry (EPCC)</t>
  </si>
  <si>
    <t>ECDF Systems Team</t>
  </si>
  <si>
    <t>Glasgow</t>
  </si>
  <si>
    <t>S Skipsey</t>
  </si>
  <si>
    <t>G Roy</t>
  </si>
  <si>
    <t>G. Stewart</t>
  </si>
  <si>
    <t>Glasgow/NA62</t>
  </si>
  <si>
    <t>D. Protopopescu</t>
  </si>
  <si>
    <t>EGI Funded Posts (FTE)</t>
  </si>
  <si>
    <t>GridPP Quarterly Report</t>
  </si>
  <si>
    <t>Area</t>
  </si>
  <si>
    <t>EGI Funded</t>
  </si>
  <si>
    <t>Progress over last Quarter</t>
  </si>
  <si>
    <t>Site/area</t>
  </si>
  <si>
    <t>Successes</t>
  </si>
  <si>
    <t>Problems/Issues</t>
  </si>
  <si>
    <t>Moved to DMLite.
Gained 10GB/s WAN Link.</t>
  </si>
  <si>
    <t>IPv6 Networking Issues; Issue with route out of the University/JISC, this was repaired as soon as it was discovered.
DPM Pool Disk Failure; Drained disk, reported file loss to PhenoGrid and ATLAS.
DPM Authentication issues; upgraded to DMLite.
Free-IPA LDAP Issue; Underlying certificates were renewed manually.</t>
  </si>
  <si>
    <t>RDF problems are fixed. ATLAS RDF queue is set online. 
DUNE VO is enabled.</t>
  </si>
  <si>
    <t>Enabling IPv6 caused problems to the site, will dicuss with the system admin for dual-stacking the whole storage.
Ongoing issues with getting RDF storage to be used by ATLAS. Currently have ~175Tb of storage in use of &gt;600Tb space.</t>
  </si>
  <si>
    <t>Work began on provisioning hardware for and design of a new cluster to be created and migrated to the KDC.
Ansible roles created for repeated tasks, and structures put in place for using these instead of ad-hoc commands.</t>
  </si>
  <si>
    <t>Enabling IPv6 continues to be an issue, aim still to meet end of year deadline for PerfSonar &amp; Storage.
Loss of staff has meant a slow down in completing some tasks, such as reinstallation of PerfSonar.</t>
  </si>
  <si>
    <t xml:space="preserve"> </t>
  </si>
  <si>
    <t>Note:To get multiple lines per box use Alt-Return</t>
  </si>
  <si>
    <t>General Risks</t>
  </si>
  <si>
    <t>Risk</t>
  </si>
  <si>
    <t>Mitigating Action</t>
  </si>
  <si>
    <t>Staff loss. Loss of expertise.</t>
  </si>
  <si>
    <t xml:space="preserve">Documentation for each site, including install and maintenance methods. </t>
  </si>
  <si>
    <t>Institute or area specific risks</t>
  </si>
  <si>
    <r>
      <t xml:space="preserve">ECDF: Operational continuity concerns with upcoming machine room server move. 
Out of warranty network switch.
</t>
    </r>
    <r>
      <rPr>
        <strike/>
      </rPr>
      <t xml:space="preserve">
</t>
    </r>
  </si>
  <si>
    <t xml:space="preserve">Regular meetings with University Research Services to formulate smooth machine room change. 
Request for new switch equipment pending
</t>
  </si>
  <si>
    <t>Glasgow: Air Condition/power issues leading to damaged equipment</t>
  </si>
  <si>
    <t>New Data Centre commences construction, completeion scheduled July 2019</t>
  </si>
  <si>
    <t>Durham: Only a single system admin with Grid knowledge.</t>
  </si>
  <si>
    <t>Training up other admin.</t>
  </si>
  <si>
    <t>Objectives and Deliverables for Last Quarter</t>
  </si>
  <si>
    <t>Objective/Deliverable</t>
  </si>
  <si>
    <t>Due Date</t>
  </si>
  <si>
    <t>Metric/Output</t>
  </si>
  <si>
    <t>Durham: Researching and Developing an OpenShift Origin Cluster to investigate it's viability in the GRID environment.</t>
  </si>
  <si>
    <t>On Hold</t>
  </si>
  <si>
    <t>Durham: Research, Develop and eventually deploy a shared Fail2Ban System</t>
  </si>
  <si>
    <t>Proof of Concept was success full.</t>
  </si>
  <si>
    <t>Durham: 10Gb/s Network Connectivity *Optimistic Date*</t>
  </si>
  <si>
    <t>Great Success! We have 10Gbs WAN Link!</t>
  </si>
  <si>
    <t>Durham: Reverse DNS for IPv6 *Optimistic Date*</t>
  </si>
  <si>
    <t>University IT are discussing with JaNET/JISC.</t>
  </si>
  <si>
    <t>Durham: Testing Site Firewall Idea</t>
  </si>
  <si>
    <t>Still ongoing testing, Transparent mode didn't give enough throughput. Static NAT to be tested.</t>
  </si>
  <si>
    <t>Glasgow: Evaluate feasabily of migrating off of DPM as a storage technology</t>
  </si>
  <si>
    <t>Ongoing work to set up new CEPH testbed</t>
  </si>
  <si>
    <t>Glasgow: Deploy Prometheus as a production monitoring system, decommision Graphite.</t>
  </si>
  <si>
    <t>Ongoing small scale testing with pool of WNs succesful, need now to scale out</t>
  </si>
  <si>
    <t>Glasgow: Migrate Puppet WN configuration to Ansible</t>
  </si>
  <si>
    <t>Initial testing complete, highlighted limitiations in current ansible set up which need to be thought through to progress.</t>
  </si>
  <si>
    <t>ECDF: RUCIO cache study</t>
  </si>
  <si>
    <t>On hold for ATLAS as the use case is not clear. Will continue study with the rucio test instance in Edinburgh.</t>
  </si>
  <si>
    <t>ECDF: Improve Middleware Monitoring</t>
  </si>
  <si>
    <t>Have improved node/grafana monitoring systems to incorporate automatic alerting of pending issues.</t>
  </si>
  <si>
    <t xml:space="preserve">ECDF: Job scheduling analytics </t>
  </si>
  <si>
    <t>Have interactive grafana dashboard showing jobs/cpu-usage across the site vs VO and job type.</t>
  </si>
  <si>
    <t>Objectives and Deliverables for Next Quarter</t>
  </si>
  <si>
    <t>Durham: Testing Site Firewall Idea - Static NAT</t>
  </si>
  <si>
    <t>Working Firewall</t>
  </si>
  <si>
    <t>Will have working IPv6 Reverse DNS</t>
  </si>
  <si>
    <t>Shared Fail2Ban will be written in Python.</t>
  </si>
  <si>
    <t>Durham: Test CentOS7 Worker Nodes</t>
  </si>
  <si>
    <t>*Some* Worker nodes in test for CentOS7.</t>
  </si>
  <si>
    <t>Scale up small test, and include in new cluster deployment</t>
  </si>
  <si>
    <t>Glasgow: Set up Ceph testbed</t>
  </si>
  <si>
    <t>Test system which can be used for load testing, operation testing and integration with Grid Systems</t>
  </si>
  <si>
    <t>Glasgow: Initial new cluster design created for Data Centre migration</t>
  </si>
  <si>
    <t>Design of new cluster to be migrated to KDC</t>
  </si>
  <si>
    <t>ECDF: Data caching study</t>
  </si>
  <si>
    <t>Test rucio cache with the test rucio instance in Edinburgh; Optimize the opptunistic cache based on ATLAS data access analytics; Study sub-file cache.</t>
  </si>
  <si>
    <t>ECDF: Server room movement</t>
  </si>
  <si>
    <t>Shall move kit within the ACF server room with minimal interuption to services</t>
  </si>
  <si>
    <t>ECDF: Initial Object-store/EOS study</t>
  </si>
  <si>
    <t>Initial study into lightweight EOS install at a Tier2 and potential technologies to integrate Grid software with object stores.</t>
  </si>
  <si>
    <t>EVAL Notes</t>
  </si>
  <si>
    <t>Publications</t>
  </si>
  <si>
    <t xml:space="preserve"> Date</t>
  </si>
  <si>
    <t>Notes</t>
  </si>
  <si>
    <t>Collaborations</t>
  </si>
  <si>
    <t>LSST</t>
  </si>
  <si>
    <t>Ongoing</t>
  </si>
  <si>
    <t>Teng Li 50% LUSC DAC Team.
Rob assisting James with LSST job submission via Ganga/DIRAC</t>
  </si>
  <si>
    <t>HyperK</t>
  </si>
  <si>
    <t>ECDF aiding in moving workloads to the Grid.</t>
  </si>
  <si>
    <t>DUNE</t>
  </si>
  <si>
    <t xml:space="preserve">Agreed to host the DUNE UK computing workshop in Edinburgh (October 8th and 9th)
Provided effort into DUNE Rucio Prototype Evaluation
 </t>
  </si>
  <si>
    <t>Further Funding (eg external grants)</t>
  </si>
  <si>
    <t>Destination of ex staff and recruitment issues</t>
  </si>
  <si>
    <t>Dissemination events</t>
  </si>
  <si>
    <t>Technology Choices, GridPP41</t>
  </si>
  <si>
    <t>Presented on Technology Choices for GridPP6 at the GridPP41 collaboration meeting.</t>
  </si>
  <si>
    <t>File Catalogue/Information Forward look, GridPP41</t>
  </si>
  <si>
    <t>Presented on File Catalogue/Information as part of storage forward look for GridPP6 at GridPP41</t>
  </si>
  <si>
    <t>A data caching model for Tier-2 WLCG computing centres using XCache</t>
  </si>
  <si>
    <t>Presented at CHEP 2018 Conference, Sofia, Bulgaria</t>
  </si>
  <si>
    <t>Many hands make light work: Experiences from a shared resource WLCG Tier-2 computing site</t>
  </si>
  <si>
    <t>Using ZFS to manage Grid storage and improve middleware resilience</t>
  </si>
  <si>
    <t>Monitoring LHCb Trigger developments using nightly integration tests and a new interactive web UI</t>
  </si>
  <si>
    <t>Intellectual Property</t>
  </si>
  <si>
    <t>Spin out companies</t>
  </si>
  <si>
    <t>N/A</t>
  </si>
  <si>
    <t>Roles held on committees and boards</t>
  </si>
  <si>
    <t>UK Members of DPM Collaboration</t>
  </si>
  <si>
    <t>Present</t>
  </si>
  <si>
    <t xml:space="preserve">UK Data Storage (S. Skipsey) </t>
  </si>
  <si>
    <t>HTTP Deployment Working Group</t>
  </si>
  <si>
    <t xml:space="preserve"> S. Skipsey </t>
  </si>
  <si>
    <t>Member of Tier-2 Evolution Working Group</t>
  </si>
  <si>
    <t>S.Skipsey</t>
  </si>
  <si>
    <t xml:space="preserve"> ATLAS Software Quality Coordinator</t>
  </si>
  <si>
    <t>Andrew Washbrook</t>
  </si>
  <si>
    <t>WLCG Sytem Performance and Cost Modelling WG</t>
  </si>
  <si>
    <t>Member of WLCG DOMA-Access WG</t>
  </si>
  <si>
    <t>Teng Li</t>
  </si>
  <si>
    <t>Other outputs and Knowledge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</si>
</sst>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00"/>
    <numFmt numFmtId="165" formatCode="_-* #,##0_-;\-* #,##0_-;_-* &quot;-&quot;??_-;_-@"/>
    <numFmt numFmtId="166" formatCode="0.0"/>
    <numFmt numFmtId="167" formatCode="D/M/YYYY"/>
    <numFmt numFmtId="168" formatCode="d/m/yyyy"/>
  </numFmts>
  <fonts count="12">
    <font>
      <sz val="10.0"/>
      <color rgb="FF000000"/>
      <name val="Arial"/>
    </font>
    <font>
      <sz val="10.0"/>
      <name val="Arial"/>
    </font>
    <font>
      <b/>
      <sz val="10.0"/>
      <name val="Arial"/>
    </font>
    <font/>
    <font>
      <sz val="10.0"/>
      <color rgb="FF0000D4"/>
      <name val="Arial"/>
    </font>
    <font>
      <sz val="10.0"/>
      <color rgb="FFDD0806"/>
      <name val="Arial"/>
    </font>
    <font>
      <sz val="10.0"/>
      <color rgb="FF000090"/>
      <name val="Arial"/>
    </font>
    <font>
      <b/>
      <sz val="10.0"/>
      <color rgb="FF0000D4"/>
      <name val="Arial"/>
    </font>
    <font>
      <b/>
      <sz val="10.0"/>
      <color rgb="FF000000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sz val="20.0"/>
      <color rgb="FFDD0806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1FB714"/>
        <bgColor rgb="FF1FB714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9900"/>
      </patternFill>
    </fill>
    <fill>
      <patternFill patternType="solid">
        <fgColor rgb="FFDD0806"/>
        <bgColor rgb="FFDD0806"/>
      </patternFill>
    </fill>
    <fill>
      <patternFill patternType="solid">
        <fgColor rgb="FFCC99FF"/>
        <bgColor rgb="FFCC99FF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79646"/>
        <bgColor rgb="FFF79646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</fills>
  <borders count="118">
    <border/>
    <border>
      <left style="medium">
        <color rgb="FF000000"/>
      </lef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right style="medium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 style="thick">
        <color rgb="FF000000"/>
      </bottom>
    </border>
    <border>
      <top style="medium">
        <color rgb="FF000000"/>
      </top>
      <bottom style="thick">
        <color rgb="FF000000"/>
      </bottom>
    </border>
    <border>
      <right style="medium">
        <color rgb="FF000000"/>
      </right>
      <top style="medium">
        <color rgb="FF000000"/>
      </top>
      <bottom style="thick">
        <color rgb="FF000000"/>
      </bottom>
    </border>
    <border>
      <left/>
      <top style="medium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/>
    </border>
    <border>
      <right style="medium">
        <color rgb="FF000000"/>
      </right>
      <bottom style="thin">
        <color rgb="FF000000"/>
      </bottom>
    </border>
    <border>
      <right/>
      <top style="medium">
        <color rgb="FF000000"/>
      </top>
    </border>
    <border>
      <right/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left" shrinkToFit="0" wrapText="0"/>
    </xf>
    <xf borderId="1" fillId="2" fontId="2" numFmtId="0" xfId="0" applyAlignment="1" applyBorder="1" applyFill="1" applyFont="1">
      <alignment shrinkToFit="0" wrapText="0"/>
    </xf>
    <xf borderId="2" fillId="2" fontId="2" numFmtId="0" xfId="0" applyAlignment="1" applyBorder="1" applyFont="1">
      <alignment shrinkToFit="0" wrapText="0"/>
    </xf>
    <xf borderId="3" fillId="0" fontId="3" numFmtId="0" xfId="0" applyBorder="1" applyFont="1"/>
    <xf borderId="4" fillId="2" fontId="1" numFmtId="0" xfId="0" applyAlignment="1" applyBorder="1" applyFont="1">
      <alignment shrinkToFit="0" wrapText="0"/>
    </xf>
    <xf borderId="5" fillId="0" fontId="3" numFmtId="0" xfId="0" applyBorder="1" applyFont="1"/>
    <xf borderId="2" fillId="3" fontId="1" numFmtId="0" xfId="0" applyAlignment="1" applyBorder="1" applyFill="1" applyFont="1">
      <alignment shrinkToFit="0" wrapText="0"/>
    </xf>
    <xf borderId="6" fillId="4" fontId="2" numFmtId="0" xfId="0" applyAlignment="1" applyBorder="1" applyFill="1" applyFont="1">
      <alignment shrinkToFit="0" wrapText="0"/>
    </xf>
    <xf borderId="7" fillId="0" fontId="1" numFmtId="0" xfId="0" applyAlignment="1" applyBorder="1" applyFont="1">
      <alignment shrinkToFit="0" wrapText="0"/>
    </xf>
    <xf borderId="8" fillId="0" fontId="3" numFmtId="0" xfId="0" applyBorder="1" applyFont="1"/>
    <xf borderId="2" fillId="4" fontId="2" numFmtId="0" xfId="0" applyAlignment="1" applyBorder="1" applyFont="1">
      <alignment shrinkToFit="0" wrapText="0"/>
    </xf>
    <xf borderId="9" fillId="0" fontId="3" numFmtId="0" xfId="0" applyBorder="1" applyFont="1"/>
    <xf borderId="10" fillId="0" fontId="1" numFmtId="0" xfId="0" applyAlignment="1" applyBorder="1" applyFont="1">
      <alignment horizontal="left" shrinkToFit="0" wrapText="0"/>
    </xf>
    <xf borderId="11" fillId="0" fontId="4" numFmtId="0" xfId="0" applyAlignment="1" applyBorder="1" applyFont="1">
      <alignment shrinkToFit="0" wrapText="0"/>
    </xf>
    <xf borderId="12" fillId="0" fontId="3" numFmtId="0" xfId="0" applyBorder="1" applyFont="1"/>
    <xf borderId="13" fillId="5" fontId="1" numFmtId="0" xfId="0" applyAlignment="1" applyBorder="1" applyFill="1" applyFont="1">
      <alignment shrinkToFit="0" wrapText="0"/>
    </xf>
    <xf borderId="14" fillId="0" fontId="3" numFmtId="0" xfId="0" applyBorder="1" applyFont="1"/>
    <xf borderId="10" fillId="0" fontId="1" numFmtId="0" xfId="0" applyAlignment="1" applyBorder="1" applyFont="1">
      <alignment shrinkToFit="0" wrapText="0"/>
    </xf>
    <xf borderId="11" fillId="0" fontId="4" numFmtId="0" xfId="0" applyAlignment="1" applyBorder="1" applyFont="1">
      <alignment readingOrder="0" shrinkToFit="0" wrapText="0"/>
    </xf>
    <xf borderId="0" fillId="0" fontId="5" numFmtId="0" xfId="0" applyAlignment="1" applyFont="1">
      <alignment shrinkToFit="0" wrapText="0"/>
    </xf>
    <xf borderId="6" fillId="6" fontId="1" numFmtId="0" xfId="0" applyAlignment="1" applyBorder="1" applyFill="1" applyFont="1">
      <alignment shrinkToFit="0" wrapText="0"/>
    </xf>
    <xf borderId="15" fillId="0" fontId="1" numFmtId="0" xfId="0" applyAlignment="1" applyBorder="1" applyFont="1">
      <alignment shrinkToFit="0" wrapText="0"/>
    </xf>
    <xf borderId="16" fillId="0" fontId="1" numFmtId="0" xfId="0" applyAlignment="1" applyBorder="1" applyFont="1">
      <alignment shrinkToFit="0" wrapText="0"/>
    </xf>
    <xf borderId="17" fillId="0" fontId="3" numFmtId="0" xfId="0" applyBorder="1" applyFont="1"/>
    <xf borderId="18" fillId="4" fontId="2" numFmtId="0" xfId="0" applyAlignment="1" applyBorder="1" applyFont="1">
      <alignment shrinkToFit="0" wrapText="0"/>
    </xf>
    <xf borderId="19" fillId="0" fontId="3" numFmtId="0" xfId="0" applyBorder="1" applyFont="1"/>
    <xf borderId="20" fillId="0" fontId="4" numFmtId="0" xfId="0" applyAlignment="1" applyBorder="1" applyFont="1">
      <alignment shrinkToFit="0" wrapText="0"/>
    </xf>
    <xf borderId="6" fillId="7" fontId="1" numFmtId="0" xfId="0" applyAlignment="1" applyBorder="1" applyFill="1" applyFont="1">
      <alignment shrinkToFit="0" wrapText="0"/>
    </xf>
    <xf borderId="21" fillId="0" fontId="3" numFmtId="0" xfId="0" applyBorder="1" applyFont="1"/>
    <xf borderId="22" fillId="8" fontId="1" numFmtId="0" xfId="0" applyAlignment="1" applyBorder="1" applyFill="1" applyFont="1">
      <alignment shrinkToFit="0" wrapText="0"/>
    </xf>
    <xf borderId="23" fillId="0" fontId="1" numFmtId="0" xfId="0" applyAlignment="1" applyBorder="1" applyFont="1">
      <alignment shrinkToFit="0" wrapText="0"/>
    </xf>
    <xf borderId="24" fillId="0" fontId="1" numFmtId="0" xfId="0" applyAlignment="1" applyBorder="1" applyFont="1">
      <alignment shrinkToFit="0" wrapText="0"/>
    </xf>
    <xf borderId="25" fillId="0" fontId="3" numFmtId="0" xfId="0" applyBorder="1" applyFont="1"/>
    <xf borderId="24" fillId="0" fontId="3" numFmtId="0" xfId="0" applyBorder="1" applyFont="1"/>
    <xf borderId="0" fillId="0" fontId="6" numFmtId="0" xfId="0" applyAlignment="1" applyFont="1">
      <alignment shrinkToFit="0" wrapText="0"/>
    </xf>
    <xf borderId="26" fillId="0" fontId="3" numFmtId="0" xfId="0" applyBorder="1" applyFont="1"/>
    <xf borderId="27" fillId="0" fontId="3" numFmtId="0" xfId="0" applyBorder="1" applyFont="1"/>
    <xf borderId="0" fillId="0" fontId="2" numFmtId="0" xfId="0" applyAlignment="1" applyFont="1">
      <alignment shrinkToFit="0" wrapText="0"/>
    </xf>
    <xf borderId="28" fillId="2" fontId="2" numFmtId="0" xfId="0" applyAlignment="1" applyBorder="1" applyFont="1">
      <alignment shrinkToFit="0" wrapText="0"/>
    </xf>
    <xf borderId="29" fillId="4" fontId="2" numFmtId="0" xfId="0" applyAlignment="1" applyBorder="1" applyFont="1">
      <alignment shrinkToFit="0" wrapText="1"/>
    </xf>
    <xf borderId="28" fillId="2" fontId="2" numFmtId="0" xfId="0" applyAlignment="1" applyBorder="1" applyFont="1">
      <alignment shrinkToFit="0" wrapText="1"/>
    </xf>
    <xf borderId="30" fillId="4" fontId="2" numFmtId="0" xfId="0" applyAlignment="1" applyBorder="1" applyFont="1">
      <alignment horizontal="center" shrinkToFit="0" wrapText="1"/>
    </xf>
    <xf borderId="28" fillId="2" fontId="2" numFmtId="0" xfId="0" applyAlignment="1" applyBorder="1" applyFont="1">
      <alignment horizontal="left" shrinkToFit="0" wrapText="0"/>
    </xf>
    <xf borderId="31" fillId="4" fontId="2" numFmtId="0" xfId="0" applyAlignment="1" applyBorder="1" applyFont="1">
      <alignment horizontal="center" shrinkToFit="0" wrapText="1"/>
    </xf>
    <xf borderId="29" fillId="2" fontId="2" numFmtId="0" xfId="0" applyAlignment="1" applyBorder="1" applyFont="1">
      <alignment shrinkToFit="0" wrapText="0"/>
    </xf>
    <xf borderId="32" fillId="2" fontId="2" numFmtId="0" xfId="0" applyAlignment="1" applyBorder="1" applyFont="1">
      <alignment horizontal="center" shrinkToFit="0" wrapText="0"/>
    </xf>
    <xf borderId="33" fillId="2" fontId="7" numFmtId="0" xfId="0" applyAlignment="1" applyBorder="1" applyFont="1">
      <alignment shrinkToFit="0" wrapText="0"/>
    </xf>
    <xf borderId="34" fillId="0" fontId="3" numFmtId="0" xfId="0" applyBorder="1" applyFont="1"/>
    <xf borderId="31" fillId="2" fontId="7" numFmtId="0" xfId="0" applyAlignment="1" applyBorder="1" applyFont="1">
      <alignment shrinkToFit="0" wrapText="0"/>
    </xf>
    <xf borderId="35" fillId="0" fontId="3" numFmtId="0" xfId="0" applyBorder="1" applyFont="1"/>
    <xf borderId="36" fillId="4" fontId="2" numFmtId="0" xfId="0" applyAlignment="1" applyBorder="1" applyFont="1">
      <alignment horizontal="center" shrinkToFit="0" wrapText="1"/>
    </xf>
    <xf borderId="37" fillId="9" fontId="2" numFmtId="0" xfId="0" applyAlignment="1" applyBorder="1" applyFill="1" applyFont="1">
      <alignment horizontal="center" shrinkToFit="0" wrapText="0"/>
    </xf>
    <xf borderId="38" fillId="0" fontId="2" numFmtId="0" xfId="0" applyAlignment="1" applyBorder="1" applyFont="1">
      <alignment shrinkToFit="0" wrapText="0"/>
    </xf>
    <xf borderId="39" fillId="0" fontId="3" numFmtId="0" xfId="0" applyBorder="1" applyFont="1"/>
    <xf borderId="6" fillId="0" fontId="4" numFmtId="0" xfId="0" applyAlignment="1" applyBorder="1" applyFont="1">
      <alignment shrinkToFit="0" wrapText="0"/>
    </xf>
    <xf borderId="40" fillId="0" fontId="3" numFmtId="0" xfId="0" applyBorder="1" applyFont="1"/>
    <xf borderId="41" fillId="0" fontId="4" numFmtId="0" xfId="0" applyAlignment="1" applyBorder="1" applyFont="1">
      <alignment shrinkToFit="0" wrapText="0"/>
    </xf>
    <xf borderId="0" fillId="0" fontId="1" numFmtId="17" xfId="0" applyAlignment="1" applyFont="1" applyNumberFormat="1">
      <alignment shrinkToFit="0" wrapText="0"/>
    </xf>
    <xf borderId="42" fillId="0" fontId="3" numFmtId="0" xfId="0" applyBorder="1" applyFont="1"/>
    <xf borderId="10" fillId="0" fontId="4" numFmtId="0" xfId="0" applyAlignment="1" applyBorder="1" applyFont="1">
      <alignment shrinkToFit="0" wrapText="0"/>
    </xf>
    <xf borderId="6" fillId="0" fontId="7" numFmtId="0" xfId="0" applyAlignment="1" applyBorder="1" applyFont="1">
      <alignment shrinkToFit="0" wrapText="0"/>
    </xf>
    <xf borderId="43" fillId="0" fontId="3" numFmtId="0" xfId="0" applyBorder="1" applyFont="1"/>
    <xf borderId="44" fillId="9" fontId="2" numFmtId="0" xfId="0" applyAlignment="1" applyBorder="1" applyFont="1">
      <alignment shrinkToFit="0" wrapText="1"/>
    </xf>
    <xf borderId="45" fillId="2" fontId="2" numFmtId="0" xfId="0" applyAlignment="1" applyBorder="1" applyFont="1">
      <alignment shrinkToFit="0" wrapText="0"/>
    </xf>
    <xf borderId="41" fillId="4" fontId="7" numFmtId="17" xfId="0" applyAlignment="1" applyBorder="1" applyFont="1" applyNumberFormat="1">
      <alignment horizontal="center" readingOrder="0" shrinkToFit="0" wrapText="1"/>
    </xf>
    <xf borderId="46" fillId="0" fontId="2" numFmtId="0" xfId="0" applyAlignment="1" applyBorder="1" applyFont="1">
      <alignment shrinkToFit="0" wrapText="0"/>
    </xf>
    <xf borderId="41" fillId="9" fontId="2" numFmtId="17" xfId="0" applyAlignment="1" applyBorder="1" applyFont="1" applyNumberFormat="1">
      <alignment shrinkToFit="0" wrapText="0"/>
    </xf>
    <xf borderId="6" fillId="4" fontId="2" numFmtId="164" xfId="0" applyAlignment="1" applyBorder="1" applyFont="1" applyNumberFormat="1">
      <alignment shrinkToFit="0" wrapText="1"/>
    </xf>
    <xf borderId="44" fillId="9" fontId="2" numFmtId="0" xfId="0" applyAlignment="1" applyBorder="1" applyFont="1">
      <alignment shrinkToFit="0" wrapText="0"/>
    </xf>
    <xf borderId="41" fillId="0" fontId="1" numFmtId="0" xfId="0" applyAlignment="1" applyBorder="1" applyFont="1">
      <alignment shrinkToFit="0" wrapText="1"/>
    </xf>
    <xf borderId="41" fillId="4" fontId="7" numFmtId="17" xfId="0" applyAlignment="1" applyBorder="1" applyFont="1" applyNumberFormat="1">
      <alignment horizontal="center" shrinkToFit="0" wrapText="1"/>
    </xf>
    <xf borderId="47" fillId="0" fontId="1" numFmtId="9" xfId="0" applyAlignment="1" applyBorder="1" applyFont="1" applyNumberFormat="1">
      <alignment horizontal="left" shrinkToFit="0" wrapText="1"/>
    </xf>
    <xf borderId="41" fillId="9" fontId="2" numFmtId="0" xfId="0" applyAlignment="1" applyBorder="1" applyFont="1">
      <alignment shrinkToFit="0" wrapText="0"/>
    </xf>
    <xf borderId="48" fillId="0" fontId="1" numFmtId="9" xfId="0" applyAlignment="1" applyBorder="1" applyFont="1" applyNumberFormat="1">
      <alignment readingOrder="0" shrinkToFit="0" wrapText="0"/>
    </xf>
    <xf borderId="49" fillId="0" fontId="2" numFmtId="0" xfId="0" applyAlignment="1" applyBorder="1" applyFont="1">
      <alignment shrinkToFit="0" wrapText="0"/>
    </xf>
    <xf borderId="50" fillId="9" fontId="2" numFmtId="0" xfId="0" applyAlignment="1" applyBorder="1" applyFont="1">
      <alignment shrinkToFit="0" wrapText="0"/>
    </xf>
    <xf borderId="48" fillId="0" fontId="1" numFmtId="9" xfId="0" applyAlignment="1" applyBorder="1" applyFont="1" applyNumberFormat="1">
      <alignment shrinkToFit="0" wrapText="0"/>
    </xf>
    <xf borderId="41" fillId="0" fontId="1" numFmtId="9" xfId="0" applyAlignment="1" applyBorder="1" applyFont="1" applyNumberFormat="1">
      <alignment readingOrder="0" shrinkToFit="0" wrapText="0"/>
    </xf>
    <xf borderId="51" fillId="0" fontId="1" numFmtId="0" xfId="0" applyAlignment="1" applyBorder="1" applyFont="1">
      <alignment shrinkToFit="0" wrapText="0"/>
    </xf>
    <xf borderId="18" fillId="0" fontId="4" numFmtId="0" xfId="0" applyAlignment="1" applyBorder="1" applyFont="1">
      <alignment shrinkToFit="0" wrapText="0"/>
    </xf>
    <xf borderId="0" fillId="0" fontId="8" numFmtId="3" xfId="0" applyAlignment="1" applyFont="1" applyNumberFormat="1">
      <alignment readingOrder="0" shrinkToFit="0" wrapText="0"/>
    </xf>
    <xf borderId="41" fillId="0" fontId="1" numFmtId="9" xfId="0" applyAlignment="1" applyBorder="1" applyFont="1" applyNumberFormat="1">
      <alignment shrinkToFit="0" wrapText="0"/>
    </xf>
    <xf borderId="0" fillId="0" fontId="2" numFmtId="3" xfId="0" applyAlignment="1" applyFont="1" applyNumberFormat="1">
      <alignment horizontal="right" readingOrder="0" shrinkToFit="0" wrapText="1"/>
    </xf>
    <xf borderId="50" fillId="0" fontId="4" numFmtId="0" xfId="0" applyAlignment="1" applyBorder="1" applyFont="1">
      <alignment shrinkToFit="0" wrapText="0"/>
    </xf>
    <xf borderId="41" fillId="9" fontId="1" numFmtId="3" xfId="0" applyAlignment="1" applyBorder="1" applyFont="1" applyNumberFormat="1">
      <alignment shrinkToFit="0" wrapText="0"/>
    </xf>
    <xf borderId="23" fillId="0" fontId="4" numFmtId="0" xfId="0" applyAlignment="1" applyBorder="1" applyFont="1">
      <alignment shrinkToFit="0" wrapText="0"/>
    </xf>
    <xf borderId="4" fillId="0" fontId="1" numFmtId="0" xfId="0" applyAlignment="1" applyBorder="1" applyFont="1">
      <alignment shrinkToFit="0" wrapText="0"/>
    </xf>
    <xf borderId="51" fillId="0" fontId="2" numFmtId="0" xfId="0" applyAlignment="1" applyBorder="1" applyFont="1">
      <alignment shrinkToFit="0" wrapText="0"/>
    </xf>
    <xf borderId="41" fillId="0" fontId="1" numFmtId="9" xfId="0" applyAlignment="1" applyBorder="1" applyFont="1" applyNumberFormat="1">
      <alignment horizontal="left" shrinkToFit="0" wrapText="1"/>
    </xf>
    <xf borderId="0" fillId="0" fontId="8" numFmtId="165" xfId="0" applyAlignment="1" applyFont="1" applyNumberFormat="1">
      <alignment readingOrder="0" shrinkToFit="0" wrapText="0"/>
    </xf>
    <xf borderId="11" fillId="0" fontId="1" numFmtId="0" xfId="0" applyAlignment="1" applyBorder="1" applyFont="1">
      <alignment shrinkToFit="0" wrapText="0"/>
    </xf>
    <xf borderId="18" fillId="0" fontId="7" numFmtId="0" xfId="0" applyAlignment="1" applyBorder="1" applyFont="1">
      <alignment shrinkToFit="0" wrapText="0"/>
    </xf>
    <xf borderId="47" fillId="0" fontId="1" numFmtId="9" xfId="0" applyAlignment="1" applyBorder="1" applyFont="1" applyNumberFormat="1">
      <alignment readingOrder="0" shrinkToFit="0" wrapText="0"/>
    </xf>
    <xf borderId="48" fillId="9" fontId="2" numFmtId="0" xfId="0" applyAlignment="1" applyBorder="1" applyFont="1">
      <alignment shrinkToFit="0" wrapText="0"/>
    </xf>
    <xf borderId="32" fillId="0" fontId="2" numFmtId="0" xfId="0" applyAlignment="1" applyBorder="1" applyFont="1">
      <alignment shrinkToFit="0" wrapText="0"/>
    </xf>
    <xf borderId="0" fillId="0" fontId="7" numFmtId="0" xfId="0" applyAlignment="1" applyFont="1">
      <alignment shrinkToFit="0" wrapText="0"/>
    </xf>
    <xf borderId="0" fillId="0" fontId="4" numFmtId="0" xfId="0" applyAlignment="1" applyFont="1">
      <alignment shrinkToFit="0" wrapText="0"/>
    </xf>
    <xf borderId="11" fillId="0" fontId="1" numFmtId="0" xfId="0" applyAlignment="1" applyBorder="1" applyFont="1">
      <alignment readingOrder="0" shrinkToFit="0" wrapText="1"/>
    </xf>
    <xf borderId="48" fillId="9" fontId="2" numFmtId="0" xfId="0" applyAlignment="1" applyBorder="1" applyFont="1">
      <alignment readingOrder="0" shrinkToFit="0" wrapText="0"/>
    </xf>
    <xf borderId="47" fillId="0" fontId="1" numFmtId="9" xfId="0" applyAlignment="1" applyBorder="1" applyFont="1" applyNumberFormat="1">
      <alignment shrinkToFit="0" wrapText="0"/>
    </xf>
    <xf borderId="0" fillId="0" fontId="2" numFmtId="3" xfId="0" applyAlignment="1" applyFont="1" applyNumberFormat="1">
      <alignment readingOrder="0" shrinkToFit="0" wrapText="0"/>
    </xf>
    <xf borderId="52" fillId="0" fontId="2" numFmtId="0" xfId="0" applyAlignment="1" applyBorder="1" applyFont="1">
      <alignment shrinkToFit="0" wrapText="0"/>
    </xf>
    <xf borderId="11" fillId="0" fontId="1" numFmtId="0" xfId="0" applyAlignment="1" applyBorder="1" applyFont="1">
      <alignment shrinkToFit="0" wrapText="1"/>
    </xf>
    <xf borderId="41" fillId="9" fontId="2" numFmtId="0" xfId="0" applyAlignment="1" applyBorder="1" applyFont="1">
      <alignment readingOrder="0" shrinkToFit="0" wrapText="0"/>
    </xf>
    <xf borderId="11" fillId="0" fontId="1" numFmtId="0" xfId="0" applyAlignment="1" applyBorder="1" applyFont="1">
      <alignment shrinkToFit="0" vertical="center" wrapText="1"/>
    </xf>
    <xf borderId="41" fillId="9" fontId="1" numFmtId="0" xfId="0" applyAlignment="1" applyBorder="1" applyFont="1">
      <alignment shrinkToFit="0" wrapText="0"/>
    </xf>
    <xf borderId="0" fillId="0" fontId="1" numFmtId="0" xfId="0" applyAlignment="1" applyFont="1">
      <alignment horizontal="left" readingOrder="0" shrinkToFit="0" wrapText="0"/>
    </xf>
    <xf borderId="0" fillId="0" fontId="1" numFmtId="0" xfId="0" applyAlignment="1" applyFont="1">
      <alignment readingOrder="0" shrinkToFit="0" wrapText="0"/>
    </xf>
    <xf borderId="41" fillId="9" fontId="1" numFmtId="1" xfId="0" applyAlignment="1" applyBorder="1" applyFont="1" applyNumberFormat="1">
      <alignment shrinkToFit="0" wrapText="0"/>
    </xf>
    <xf borderId="0" fillId="0" fontId="1" numFmtId="0" xfId="0" applyAlignment="1" applyFont="1">
      <alignment shrinkToFit="0" wrapText="0"/>
    </xf>
    <xf borderId="47" fillId="9" fontId="2" numFmtId="0" xfId="0" applyAlignment="1" applyBorder="1" applyFont="1">
      <alignment shrinkToFit="0" wrapText="0"/>
    </xf>
    <xf borderId="0" fillId="0" fontId="9" numFmtId="0" xfId="0" applyAlignment="1" applyFont="1">
      <alignment readingOrder="0" shrinkToFit="0" wrapText="0"/>
    </xf>
    <xf borderId="31" fillId="2" fontId="7" numFmtId="0" xfId="0" applyAlignment="1" applyBorder="1" applyFont="1">
      <alignment readingOrder="0" shrinkToFit="0" wrapText="0"/>
    </xf>
    <xf borderId="0" fillId="0" fontId="10" numFmtId="0" xfId="0" applyAlignment="1" applyFont="1">
      <alignment shrinkToFit="0" wrapText="0"/>
    </xf>
    <xf borderId="53" fillId="2" fontId="2" numFmtId="0" xfId="0" applyAlignment="1" applyBorder="1" applyFont="1">
      <alignment shrinkToFit="0" wrapText="1"/>
    </xf>
    <xf borderId="41" fillId="9" fontId="1" numFmtId="165" xfId="0" applyAlignment="1" applyBorder="1" applyFont="1" applyNumberFormat="1">
      <alignment shrinkToFit="0" wrapText="0"/>
    </xf>
    <xf borderId="54" fillId="0" fontId="2" numFmtId="1" xfId="0" applyAlignment="1" applyBorder="1" applyFont="1" applyNumberFormat="1">
      <alignment shrinkToFit="0" wrapText="0"/>
    </xf>
    <xf borderId="38" fillId="4" fontId="2" numFmtId="0" xfId="0" applyAlignment="1" applyBorder="1" applyFont="1">
      <alignment shrinkToFit="0" wrapText="1"/>
    </xf>
    <xf borderId="38" fillId="0" fontId="1" numFmtId="9" xfId="0" applyAlignment="1" applyBorder="1" applyFont="1" applyNumberFormat="1">
      <alignment shrinkToFit="0" wrapText="0"/>
    </xf>
    <xf borderId="32" fillId="4" fontId="2" numFmtId="0" xfId="0" applyAlignment="1" applyBorder="1" applyFont="1">
      <alignment horizontal="center" shrinkToFit="0" wrapText="1"/>
    </xf>
    <xf borderId="55" fillId="4" fontId="2" numFmtId="0" xfId="0" applyAlignment="1" applyBorder="1" applyFont="1">
      <alignment horizontal="center" readingOrder="0" shrinkToFit="0" wrapText="1"/>
    </xf>
    <xf borderId="6" fillId="0" fontId="4" numFmtId="0" xfId="0" applyAlignment="1" applyBorder="1" applyFont="1">
      <alignment readingOrder="0" shrinkToFit="0" wrapText="0"/>
    </xf>
    <xf borderId="56" fillId="0" fontId="3" numFmtId="0" xfId="0" applyBorder="1" applyFont="1"/>
    <xf borderId="10" fillId="4" fontId="2" numFmtId="0" xfId="0" applyAlignment="1" applyBorder="1" applyFont="1">
      <alignment horizontal="center" shrinkToFit="0" wrapText="1"/>
    </xf>
    <xf borderId="41" fillId="0" fontId="4" numFmtId="0" xfId="0" applyAlignment="1" applyBorder="1" applyFont="1">
      <alignment readingOrder="0" shrinkToFit="0" wrapText="0"/>
    </xf>
    <xf borderId="57" fillId="0" fontId="3" numFmtId="0" xfId="0" applyBorder="1" applyFont="1"/>
    <xf borderId="58" fillId="4" fontId="2" numFmtId="0" xfId="0" applyAlignment="1" applyBorder="1" applyFont="1">
      <alignment horizontal="center" shrinkToFit="0" wrapText="1"/>
    </xf>
    <xf borderId="59" fillId="4" fontId="2" numFmtId="0" xfId="0" applyAlignment="1" applyBorder="1" applyFont="1">
      <alignment horizontal="center" shrinkToFit="0" wrapText="1"/>
    </xf>
    <xf borderId="44" fillId="4" fontId="2" numFmtId="0" xfId="0" applyAlignment="1" applyBorder="1" applyFont="1">
      <alignment horizontal="center" shrinkToFit="0" wrapText="1"/>
    </xf>
    <xf borderId="60" fillId="9" fontId="2" numFmtId="0" xfId="0" applyAlignment="1" applyBorder="1" applyFont="1">
      <alignment shrinkToFit="0" wrapText="0"/>
    </xf>
    <xf borderId="38" fillId="0" fontId="2" numFmtId="1" xfId="0" applyAlignment="1" applyBorder="1" applyFont="1" applyNumberFormat="1">
      <alignment shrinkToFit="0" wrapText="0"/>
    </xf>
    <xf borderId="41" fillId="10" fontId="1" numFmtId="166" xfId="0" applyAlignment="1" applyBorder="1" applyFill="1" applyFont="1" applyNumberFormat="1">
      <alignment readingOrder="0" shrinkToFit="0" wrapText="0"/>
    </xf>
    <xf borderId="41" fillId="11" fontId="1" numFmtId="166" xfId="0" applyAlignment="1" applyBorder="1" applyFill="1" applyFont="1" applyNumberFormat="1">
      <alignment readingOrder="0" shrinkToFit="0" wrapText="0"/>
    </xf>
    <xf borderId="61" fillId="11" fontId="4" numFmtId="166" xfId="0" applyAlignment="1" applyBorder="1" applyFont="1" applyNumberFormat="1">
      <alignment readingOrder="0" shrinkToFit="0" wrapText="0"/>
    </xf>
    <xf borderId="41" fillId="0" fontId="1" numFmtId="10" xfId="0" applyAlignment="1" applyBorder="1" applyFont="1" applyNumberFormat="1">
      <alignment shrinkToFit="0" wrapText="0"/>
    </xf>
    <xf borderId="41" fillId="9" fontId="1" numFmtId="10" xfId="0" applyAlignment="1" applyBorder="1" applyFont="1" applyNumberFormat="1">
      <alignment shrinkToFit="0" wrapText="0"/>
    </xf>
    <xf borderId="41" fillId="9" fontId="1" numFmtId="0" xfId="0" applyAlignment="1" applyBorder="1" applyFont="1">
      <alignment readingOrder="0" shrinkToFit="0" wrapText="0"/>
    </xf>
    <xf borderId="41" fillId="10" fontId="1" numFmtId="166" xfId="0" applyAlignment="1" applyBorder="1" applyFont="1" applyNumberFormat="1">
      <alignment shrinkToFit="0" wrapText="0"/>
    </xf>
    <xf borderId="62" fillId="11" fontId="4" numFmtId="166" xfId="0" applyAlignment="1" applyBorder="1" applyFont="1" applyNumberFormat="1">
      <alignment readingOrder="0" shrinkToFit="0" wrapText="0"/>
    </xf>
    <xf borderId="63" fillId="11" fontId="4" numFmtId="166" xfId="0" applyAlignment="1" applyBorder="1" applyFont="1" applyNumberFormat="1">
      <alignment readingOrder="0" shrinkToFit="0" wrapText="0"/>
    </xf>
    <xf borderId="61" fillId="9" fontId="2" numFmtId="0" xfId="0" applyAlignment="1" applyBorder="1" applyFont="1">
      <alignment shrinkToFit="0" wrapText="0"/>
    </xf>
    <xf borderId="64" fillId="11" fontId="4" numFmtId="166" xfId="0" applyAlignment="1" applyBorder="1" applyFont="1" applyNumberFormat="1">
      <alignment readingOrder="0" shrinkToFit="0" wrapText="0"/>
    </xf>
    <xf borderId="65" fillId="11" fontId="4" numFmtId="166" xfId="0" applyAlignment="1" applyBorder="1" applyFont="1" applyNumberFormat="1">
      <alignment readingOrder="0" shrinkToFit="0" wrapText="0"/>
    </xf>
    <xf borderId="51" fillId="9" fontId="2" numFmtId="0" xfId="0" applyAlignment="1" applyBorder="1" applyFont="1">
      <alignment shrinkToFit="0" wrapText="0"/>
    </xf>
    <xf borderId="2" fillId="0" fontId="4" numFmtId="166" xfId="0" applyAlignment="1" applyBorder="1" applyFont="1" applyNumberFormat="1">
      <alignment shrinkToFit="0" wrapText="0"/>
    </xf>
    <xf borderId="2" fillId="0" fontId="1" numFmtId="166" xfId="0" applyAlignment="1" applyBorder="1" applyFont="1" applyNumberFormat="1">
      <alignment shrinkToFit="0" wrapText="0"/>
    </xf>
    <xf borderId="18" fillId="9" fontId="1" numFmtId="1" xfId="0" applyAlignment="1" applyBorder="1" applyFont="1" applyNumberFormat="1">
      <alignment shrinkToFit="0" wrapText="0"/>
    </xf>
    <xf borderId="66" fillId="9" fontId="1" numFmtId="166" xfId="0" applyAlignment="1" applyBorder="1" applyFont="1" applyNumberFormat="1">
      <alignment shrinkToFit="0" wrapText="0"/>
    </xf>
    <xf borderId="67" fillId="10" fontId="1" numFmtId="0" xfId="0" applyAlignment="1" applyBorder="1" applyFont="1">
      <alignment shrinkToFit="0" wrapText="0"/>
    </xf>
    <xf borderId="67" fillId="11" fontId="1" numFmtId="0" xfId="0" applyAlignment="1" applyBorder="1" applyFont="1">
      <alignment readingOrder="0" shrinkToFit="0" wrapText="0"/>
    </xf>
    <xf borderId="0" fillId="0" fontId="1" numFmtId="0" xfId="0" applyAlignment="1" applyFont="1">
      <alignment horizontal="right" shrinkToFit="0" wrapText="0"/>
    </xf>
    <xf borderId="41" fillId="0" fontId="1" numFmtId="0" xfId="0" applyAlignment="1" applyBorder="1" applyFont="1">
      <alignment shrinkToFit="0" wrapText="0"/>
    </xf>
    <xf borderId="10" fillId="0" fontId="2" numFmtId="0" xfId="0" applyAlignment="1" applyBorder="1" applyFont="1">
      <alignment horizontal="center" shrinkToFit="0" wrapText="0"/>
    </xf>
    <xf borderId="41" fillId="0" fontId="1" numFmtId="0" xfId="0" applyAlignment="1" applyBorder="1" applyFont="1">
      <alignment horizontal="center" shrinkToFit="0" wrapText="0"/>
    </xf>
    <xf borderId="0" fillId="0" fontId="2" numFmtId="0" xfId="0" applyAlignment="1" applyFont="1">
      <alignment horizontal="center" shrinkToFit="0" wrapText="1"/>
    </xf>
    <xf borderId="41" fillId="0" fontId="1" numFmtId="0" xfId="0" applyAlignment="1" applyBorder="1" applyFont="1">
      <alignment readingOrder="0" shrinkToFit="0" wrapText="0"/>
    </xf>
    <xf borderId="2" fillId="12" fontId="4" numFmtId="1" xfId="0" applyAlignment="1" applyBorder="1" applyFill="1" applyFont="1" applyNumberFormat="1">
      <alignment readingOrder="0" shrinkToFit="0" wrapText="0"/>
    </xf>
    <xf borderId="2" fillId="12" fontId="4" numFmtId="0" xfId="0" applyAlignment="1" applyBorder="1" applyFont="1">
      <alignment readingOrder="0" shrinkToFit="0" wrapText="0"/>
    </xf>
    <xf borderId="0" fillId="0" fontId="1" numFmtId="3" xfId="0" applyAlignment="1" applyFont="1" applyNumberFormat="1">
      <alignment shrinkToFit="0" wrapText="0"/>
    </xf>
    <xf borderId="2" fillId="12" fontId="4" numFmtId="1" xfId="0" applyAlignment="1" applyBorder="1" applyFont="1" applyNumberFormat="1">
      <alignment shrinkToFit="0" wrapText="0"/>
    </xf>
    <xf borderId="49" fillId="0" fontId="4" numFmtId="0" xfId="0" applyAlignment="1" applyBorder="1" applyFont="1">
      <alignment shrinkToFit="0" wrapText="0"/>
    </xf>
    <xf borderId="2" fillId="0" fontId="4" numFmtId="0" xfId="0" applyAlignment="1" applyBorder="1" applyFont="1">
      <alignment shrinkToFit="0" wrapText="0"/>
    </xf>
    <xf borderId="0" fillId="0" fontId="11" numFmtId="0" xfId="0" applyAlignment="1" applyFont="1">
      <alignment shrinkToFit="0" wrapText="0"/>
    </xf>
    <xf borderId="20" fillId="0" fontId="1" numFmtId="0" xfId="0" applyAlignment="1" applyBorder="1" applyFont="1">
      <alignment shrinkToFit="0" wrapText="0"/>
    </xf>
    <xf borderId="68" fillId="4" fontId="2" numFmtId="0" xfId="0" applyAlignment="1" applyBorder="1" applyFont="1">
      <alignment shrinkToFit="0" wrapText="1"/>
    </xf>
    <xf borderId="53" fillId="4" fontId="2" numFmtId="0" xfId="0" applyAlignment="1" applyBorder="1" applyFont="1">
      <alignment shrinkToFit="0" wrapText="1"/>
    </xf>
    <xf borderId="32" fillId="4" fontId="2" numFmtId="0" xfId="0" applyAlignment="1" applyBorder="1" applyFont="1">
      <alignment horizontal="center" shrinkToFit="0" wrapText="0"/>
    </xf>
    <xf borderId="55" fillId="4" fontId="2" numFmtId="0" xfId="0" applyAlignment="1" applyBorder="1" applyFont="1">
      <alignment horizontal="center" shrinkToFit="0" wrapText="0"/>
    </xf>
    <xf borderId="69" fillId="4" fontId="2" numFmtId="0" xfId="0" applyAlignment="1" applyBorder="1" applyFont="1">
      <alignment shrinkToFit="0" wrapText="1"/>
    </xf>
    <xf borderId="33" fillId="4" fontId="2" numFmtId="0" xfId="0" applyAlignment="1" applyBorder="1" applyFont="1">
      <alignment horizontal="center" shrinkToFit="0" wrapText="1"/>
    </xf>
    <xf borderId="70" fillId="4" fontId="2" numFmtId="0" xfId="0" applyAlignment="1" applyBorder="1" applyFont="1">
      <alignment horizontal="center" shrinkToFit="0" wrapText="1"/>
    </xf>
    <xf borderId="46" fillId="0" fontId="2" numFmtId="0" xfId="0" applyAlignment="1" applyBorder="1" applyFont="1">
      <alignment readingOrder="0" shrinkToFit="0" wrapText="0"/>
    </xf>
    <xf borderId="71" fillId="0" fontId="2" numFmtId="0" xfId="0" applyAlignment="1" applyBorder="1" applyFont="1">
      <alignment readingOrder="0" shrinkToFit="0" wrapText="0"/>
    </xf>
    <xf borderId="72" fillId="0" fontId="1" numFmtId="2" xfId="0" applyAlignment="1" applyBorder="1" applyFont="1" applyNumberFormat="1">
      <alignment readingOrder="0" shrinkToFit="0" wrapText="0"/>
    </xf>
    <xf borderId="0" fillId="0" fontId="1" numFmtId="2" xfId="0" applyAlignment="1" applyFont="1" applyNumberFormat="1">
      <alignment readingOrder="0" shrinkToFit="0" wrapText="0"/>
    </xf>
    <xf borderId="14" fillId="0" fontId="1" numFmtId="2" xfId="0" applyAlignment="1" applyBorder="1" applyFont="1" applyNumberFormat="1">
      <alignment readingOrder="0" shrinkToFit="0" wrapText="0"/>
    </xf>
    <xf borderId="71" fillId="0" fontId="2" numFmtId="0" xfId="0" applyAlignment="1" applyBorder="1" applyFont="1">
      <alignment shrinkToFit="0" wrapText="0"/>
    </xf>
    <xf borderId="72" fillId="0" fontId="1" numFmtId="2" xfId="0" applyAlignment="1" applyBorder="1" applyFont="1" applyNumberFormat="1">
      <alignment shrinkToFit="0" wrapText="0"/>
    </xf>
    <xf borderId="0" fillId="0" fontId="1" numFmtId="2" xfId="0" applyAlignment="1" applyFont="1" applyNumberFormat="1">
      <alignment shrinkToFit="0" wrapText="0"/>
    </xf>
    <xf borderId="14" fillId="0" fontId="1" numFmtId="2" xfId="0" applyAlignment="1" applyBorder="1" applyFont="1" applyNumberFormat="1">
      <alignment shrinkToFit="0" wrapText="0"/>
    </xf>
    <xf borderId="72" fillId="0" fontId="2" numFmtId="0" xfId="0" applyAlignment="1" applyBorder="1" applyFont="1">
      <alignment shrinkToFit="0" wrapText="0"/>
    </xf>
    <xf borderId="73" fillId="13" fontId="2" numFmtId="0" xfId="0" applyAlignment="1" applyBorder="1" applyFill="1" applyFont="1">
      <alignment shrinkToFit="0" wrapText="0"/>
    </xf>
    <xf borderId="74" fillId="13" fontId="2" numFmtId="0" xfId="0" applyAlignment="1" applyBorder="1" applyFont="1">
      <alignment shrinkToFit="0" wrapText="0"/>
    </xf>
    <xf borderId="75" fillId="0" fontId="1" numFmtId="2" xfId="0" applyAlignment="1" applyBorder="1" applyFont="1" applyNumberFormat="1">
      <alignment shrinkToFit="0" wrapText="0"/>
    </xf>
    <xf borderId="24" fillId="0" fontId="1" numFmtId="2" xfId="0" applyAlignment="1" applyBorder="1" applyFont="1" applyNumberFormat="1">
      <alignment shrinkToFit="0" wrapText="0"/>
    </xf>
    <xf borderId="26" fillId="0" fontId="1" numFmtId="2" xfId="0" applyAlignment="1" applyBorder="1" applyFont="1" applyNumberFormat="1">
      <alignment shrinkToFit="0" wrapText="0"/>
    </xf>
    <xf borderId="35" fillId="0" fontId="2" numFmtId="0" xfId="0" applyAlignment="1" applyBorder="1" applyFont="1">
      <alignment shrinkToFit="0" wrapText="0"/>
    </xf>
    <xf borderId="76" fillId="0" fontId="2" numFmtId="2" xfId="0" applyAlignment="1" applyBorder="1" applyFont="1" applyNumberFormat="1">
      <alignment shrinkToFit="0" wrapText="0"/>
    </xf>
    <xf borderId="77" fillId="0" fontId="2" numFmtId="2" xfId="0" applyAlignment="1" applyBorder="1" applyFont="1" applyNumberFormat="1">
      <alignment shrinkToFit="0" wrapText="0"/>
    </xf>
    <xf borderId="78" fillId="0" fontId="2" numFmtId="2" xfId="0" applyAlignment="1" applyBorder="1" applyFont="1" applyNumberFormat="1">
      <alignment shrinkToFit="0" wrapText="0"/>
    </xf>
    <xf borderId="79" fillId="0" fontId="2" numFmtId="2" xfId="0" applyAlignment="1" applyBorder="1" applyFont="1" applyNumberFormat="1">
      <alignment shrinkToFit="0" wrapText="0"/>
    </xf>
    <xf borderId="52" fillId="2" fontId="2" numFmtId="0" xfId="0" applyAlignment="1" applyBorder="1" applyFont="1">
      <alignment shrinkToFit="0" wrapText="0"/>
    </xf>
    <xf borderId="68" fillId="9" fontId="2" numFmtId="0" xfId="0" applyAlignment="1" applyBorder="1" applyFont="1">
      <alignment shrinkToFit="0" wrapText="1"/>
    </xf>
    <xf borderId="78" fillId="2" fontId="1" numFmtId="0" xfId="0" applyAlignment="1" applyBorder="1" applyFont="1">
      <alignment shrinkToFit="0" wrapText="0"/>
    </xf>
    <xf borderId="53" fillId="9" fontId="2" numFmtId="0" xfId="0" applyAlignment="1" applyBorder="1" applyFont="1">
      <alignment shrinkToFit="0" wrapText="1"/>
    </xf>
    <xf borderId="80" fillId="4" fontId="2" numFmtId="0" xfId="0" applyAlignment="1" applyBorder="1" applyFont="1">
      <alignment shrinkToFit="0" wrapText="0"/>
    </xf>
    <xf borderId="32" fillId="9" fontId="2" numFmtId="0" xfId="0" applyAlignment="1" applyBorder="1" applyFont="1">
      <alignment horizontal="center" shrinkToFit="0" wrapText="0"/>
    </xf>
    <xf borderId="81" fillId="0" fontId="1" numFmtId="0" xfId="0" applyAlignment="1" applyBorder="1" applyFont="1">
      <alignment shrinkToFit="0" wrapText="0"/>
    </xf>
    <xf borderId="29" fillId="9" fontId="2" numFmtId="0" xfId="0" applyAlignment="1" applyBorder="1" applyFont="1">
      <alignment shrinkToFit="0" wrapText="1"/>
    </xf>
    <xf borderId="69" fillId="9" fontId="2" numFmtId="0" xfId="0" applyAlignment="1" applyBorder="1" applyFont="1">
      <alignment shrinkToFit="0" wrapText="1"/>
    </xf>
    <xf borderId="33" fillId="9" fontId="2" numFmtId="0" xfId="0" applyAlignment="1" applyBorder="1" applyFont="1">
      <alignment horizontal="center" shrinkToFit="0" wrapText="1"/>
    </xf>
    <xf borderId="31" fillId="9" fontId="2" numFmtId="0" xfId="0" applyAlignment="1" applyBorder="1" applyFont="1">
      <alignment horizontal="center" shrinkToFit="0" wrapText="1"/>
    </xf>
    <xf borderId="45" fillId="9" fontId="2" numFmtId="0" xfId="0" applyAlignment="1" applyBorder="1" applyFont="1">
      <alignment horizontal="center" shrinkToFit="0" wrapText="1"/>
    </xf>
    <xf borderId="82" fillId="0" fontId="2" numFmtId="0" xfId="0" applyAlignment="1" applyBorder="1" applyFont="1">
      <alignment shrinkToFit="0" wrapText="0"/>
    </xf>
    <xf borderId="83" fillId="2" fontId="2" numFmtId="0" xfId="0" applyAlignment="1" applyBorder="1" applyFont="1">
      <alignment shrinkToFit="0" wrapText="1"/>
    </xf>
    <xf borderId="52" fillId="0" fontId="1" numFmtId="2" xfId="0" applyAlignment="1" applyBorder="1" applyFont="1" applyNumberFormat="1">
      <alignment shrinkToFit="0" wrapText="0"/>
    </xf>
    <xf borderId="48" fillId="0" fontId="1" numFmtId="2" xfId="0" applyAlignment="1" applyBorder="1" applyFont="1" applyNumberFormat="1">
      <alignment shrinkToFit="0" wrapText="0"/>
    </xf>
    <xf borderId="84" fillId="2" fontId="2" numFmtId="0" xfId="0" applyAlignment="1" applyBorder="1" applyFont="1">
      <alignment horizontal="center" shrinkToFit="0" wrapText="0"/>
    </xf>
    <xf borderId="35" fillId="0" fontId="1" numFmtId="2" xfId="0" applyAlignment="1" applyBorder="1" applyFont="1" applyNumberFormat="1">
      <alignment shrinkToFit="0" wrapText="0"/>
    </xf>
    <xf borderId="85" fillId="0" fontId="3" numFmtId="0" xfId="0" applyBorder="1" applyFont="1"/>
    <xf borderId="52" fillId="0" fontId="2" numFmtId="0" xfId="0" applyAlignment="1" applyBorder="1" applyFont="1">
      <alignment horizontal="center" shrinkToFit="0" wrapText="1"/>
    </xf>
    <xf borderId="86" fillId="0" fontId="3" numFmtId="0" xfId="0" applyBorder="1" applyFont="1"/>
    <xf borderId="48" fillId="0" fontId="2" numFmtId="0" xfId="0" applyAlignment="1" applyBorder="1" applyFont="1">
      <alignment horizontal="center" shrinkToFit="0" wrapText="1"/>
    </xf>
    <xf borderId="87" fillId="2" fontId="2" numFmtId="0" xfId="0" applyAlignment="1" applyBorder="1" applyFont="1">
      <alignment horizontal="center" shrinkToFit="0" wrapText="0"/>
    </xf>
    <xf borderId="35" fillId="0" fontId="2" numFmtId="0" xfId="0" applyAlignment="1" applyBorder="1" applyFont="1">
      <alignment horizontal="center" shrinkToFit="0" wrapText="1"/>
    </xf>
    <xf borderId="6" fillId="0" fontId="2" numFmtId="0" xfId="0" applyAlignment="1" applyBorder="1" applyFont="1">
      <alignment shrinkToFit="0" vertical="center" wrapText="0"/>
    </xf>
    <xf borderId="21" fillId="0" fontId="1" numFmtId="0" xfId="0" applyAlignment="1" applyBorder="1" applyFont="1">
      <alignment readingOrder="0" shrinkToFit="0" vertical="center" wrapText="1"/>
    </xf>
    <xf borderId="10" fillId="0" fontId="1" numFmtId="0" xfId="0" applyAlignment="1" applyBorder="1" applyFont="1">
      <alignment horizontal="left" readingOrder="0" shrinkToFit="0" vertical="center" wrapText="1"/>
    </xf>
    <xf borderId="18" fillId="0" fontId="2" numFmtId="0" xfId="0" applyAlignment="1" applyBorder="1" applyFont="1">
      <alignment shrinkToFit="0" vertical="center" wrapText="0"/>
    </xf>
    <xf borderId="27" fillId="0" fontId="1" numFmtId="0" xfId="0" applyAlignment="1" applyBorder="1" applyFont="1">
      <alignment readingOrder="0" shrinkToFit="0" vertical="center" wrapText="1"/>
    </xf>
    <xf borderId="88" fillId="0" fontId="3" numFmtId="0" xfId="0" applyBorder="1" applyFont="1"/>
    <xf borderId="23" fillId="0" fontId="1" numFmtId="0" xfId="0" applyAlignment="1" applyBorder="1" applyFont="1">
      <alignment horizontal="left" readingOrder="0" shrinkToFit="0" vertical="center" wrapText="1"/>
    </xf>
    <xf borderId="89" fillId="0" fontId="2" numFmtId="0" xfId="0" applyAlignment="1" applyBorder="1" applyFont="1">
      <alignment shrinkToFit="0" vertical="center" wrapText="0"/>
    </xf>
    <xf borderId="90" fillId="0" fontId="1" numFmtId="0" xfId="0" applyAlignment="1" applyBorder="1" applyFont="1">
      <alignment shrinkToFit="0" vertical="center" wrapText="1"/>
    </xf>
    <xf borderId="90" fillId="0" fontId="3" numFmtId="0" xfId="0" applyBorder="1" applyFont="1"/>
    <xf borderId="91" fillId="0" fontId="3" numFmtId="0" xfId="0" applyBorder="1" applyFont="1"/>
    <xf borderId="92" fillId="0" fontId="1" numFmtId="0" xfId="0" applyAlignment="1" applyBorder="1" applyFont="1">
      <alignment horizontal="left" shrinkToFit="0" vertical="center" wrapText="1"/>
    </xf>
    <xf borderId="93" fillId="0" fontId="3" numFmtId="0" xfId="0" applyBorder="1" applyFont="1"/>
    <xf borderId="94" fillId="0" fontId="2" numFmtId="0" xfId="0" applyAlignment="1" applyBorder="1" applyFont="1">
      <alignment shrinkToFit="0" vertical="center" wrapText="0"/>
    </xf>
    <xf borderId="21" fillId="0" fontId="1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horizontal="left" shrinkToFit="0" vertical="center" wrapText="1"/>
    </xf>
    <xf borderId="95" fillId="0" fontId="3" numFmtId="0" xfId="0" applyBorder="1" applyFont="1"/>
    <xf borderId="96" fillId="0" fontId="2" numFmtId="0" xfId="0" applyAlignment="1" applyBorder="1" applyFont="1">
      <alignment shrinkToFit="0" vertical="center" wrapText="0"/>
    </xf>
    <xf borderId="97" fillId="0" fontId="5" numFmtId="0" xfId="0" applyAlignment="1" applyBorder="1" applyFont="1">
      <alignment shrinkToFit="0" vertical="center" wrapText="0"/>
    </xf>
    <xf borderId="97" fillId="0" fontId="3" numFmtId="0" xfId="0" applyBorder="1" applyFont="1"/>
    <xf borderId="98" fillId="0" fontId="3" numFmtId="0" xfId="0" applyBorder="1" applyFont="1"/>
    <xf borderId="99" fillId="0" fontId="5" numFmtId="0" xfId="0" applyAlignment="1" applyBorder="1" applyFont="1">
      <alignment shrinkToFit="0" vertical="center" wrapText="1"/>
    </xf>
    <xf borderId="100" fillId="0" fontId="3" numFmtId="0" xfId="0" applyBorder="1" applyFont="1"/>
    <xf borderId="32" fillId="0" fontId="1" numFmtId="0" xfId="0" applyAlignment="1" applyBorder="1" applyFont="1">
      <alignment horizontal="left" shrinkToFit="0" vertical="center" wrapText="0"/>
    </xf>
    <xf borderId="101" fillId="0" fontId="3" numFmtId="0" xfId="0" applyBorder="1" applyFont="1"/>
    <xf borderId="102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55" fillId="2" fontId="2" numFmtId="0" xfId="0" applyAlignment="1" applyBorder="1" applyFont="1">
      <alignment horizontal="center" shrinkToFit="0" wrapText="0"/>
    </xf>
    <xf borderId="54" fillId="0" fontId="1" numFmtId="0" xfId="0" applyAlignment="1" applyBorder="1" applyFont="1">
      <alignment horizontal="left" readingOrder="0" shrinkToFit="0" vertical="center" wrapText="1"/>
    </xf>
    <xf borderId="103" fillId="0" fontId="3" numFmtId="0" xfId="0" applyBorder="1" applyFont="1"/>
    <xf borderId="15" fillId="0" fontId="1" numFmtId="0" xfId="0" applyAlignment="1" applyBorder="1" applyFont="1">
      <alignment horizontal="left" readingOrder="0" shrinkToFit="0" vertical="center" wrapText="1"/>
    </xf>
    <xf borderId="71" fillId="0" fontId="1" numFmtId="0" xfId="0" applyAlignment="1" applyBorder="1" applyFont="1">
      <alignment horizontal="left" shrinkToFit="0" vertical="center" wrapText="1"/>
    </xf>
    <xf borderId="82" fillId="0" fontId="1" numFmtId="0" xfId="0" applyAlignment="1" applyBorder="1" applyFont="1">
      <alignment horizontal="left" readingOrder="0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readingOrder="0" shrinkToFit="0" wrapText="0"/>
    </xf>
    <xf borderId="104" fillId="2" fontId="2" numFmtId="0" xfId="0" applyAlignment="1" applyBorder="1" applyFont="1">
      <alignment horizontal="center" shrinkToFit="0" wrapText="0"/>
    </xf>
    <xf borderId="105" fillId="0" fontId="3" numFmtId="0" xfId="0" applyBorder="1" applyFont="1"/>
    <xf borderId="7" fillId="2" fontId="2" numFmtId="0" xfId="0" applyAlignment="1" applyBorder="1" applyFont="1">
      <alignment horizontal="center" shrinkToFit="0" wrapText="0"/>
    </xf>
    <xf borderId="106" fillId="2" fontId="2" numFmtId="0" xfId="0" applyAlignment="1" applyBorder="1" applyFont="1">
      <alignment horizontal="center" shrinkToFit="0" wrapText="0"/>
    </xf>
    <xf borderId="71" fillId="0" fontId="1" numFmtId="0" xfId="0" applyAlignment="1" applyBorder="1" applyFont="1">
      <alignment horizontal="left" readingOrder="0" shrinkToFit="0" vertical="center" wrapText="1"/>
    </xf>
    <xf borderId="10" fillId="0" fontId="1" numFmtId="15" xfId="0" applyAlignment="1" applyBorder="1" applyFont="1" applyNumberFormat="1">
      <alignment horizontal="center" readingOrder="0" shrinkToFit="0" vertical="center" wrapText="0"/>
    </xf>
    <xf borderId="92" fillId="0" fontId="1" numFmtId="0" xfId="0" applyAlignment="1" applyBorder="1" applyFont="1">
      <alignment horizontal="left" readingOrder="0" shrinkToFit="0" vertical="center" wrapText="1"/>
    </xf>
    <xf borderId="107" fillId="0" fontId="3" numFmtId="0" xfId="0" applyBorder="1" applyFont="1"/>
    <xf borderId="108" fillId="0" fontId="3" numFmtId="0" xfId="0" applyBorder="1" applyFont="1"/>
    <xf borderId="102" fillId="2" fontId="2" numFmtId="0" xfId="0" applyAlignment="1" applyBorder="1" applyFont="1">
      <alignment horizontal="center" shrinkToFit="0" wrapText="0"/>
    </xf>
    <xf borderId="32" fillId="0" fontId="1" numFmtId="0" xfId="0" applyAlignment="1" applyBorder="1" applyFont="1">
      <alignment horizontal="center" readingOrder="0" shrinkToFit="0" vertical="center" wrapText="1"/>
    </xf>
    <xf borderId="10" fillId="0" fontId="1" numFmtId="167" xfId="0" applyAlignment="1" applyBorder="1" applyFont="1" applyNumberFormat="1">
      <alignment horizontal="center" readingOrder="0" shrinkToFit="0" vertical="center" wrapText="0"/>
    </xf>
    <xf borderId="10" fillId="0" fontId="1" numFmtId="0" xfId="0" applyAlignment="1" applyBorder="1" applyFont="1">
      <alignment horizontal="center" readingOrder="0" shrinkToFit="0" vertical="center" wrapText="1"/>
    </xf>
    <xf borderId="71" fillId="0" fontId="1" numFmtId="0" xfId="0" applyAlignment="1" applyBorder="1" applyFont="1">
      <alignment horizontal="center" shrinkToFit="0" vertical="center" wrapText="0"/>
    </xf>
    <xf borderId="10" fillId="0" fontId="1" numFmtId="167" xfId="0" applyAlignment="1" applyBorder="1" applyFont="1" applyNumberFormat="1">
      <alignment horizontal="center" shrinkToFit="0" vertical="center" wrapText="0"/>
    </xf>
    <xf borderId="92" fillId="0" fontId="1" numFmtId="0" xfId="0" applyAlignment="1" applyBorder="1" applyFont="1">
      <alignment horizontal="center" shrinkToFit="0" vertical="center" wrapText="1"/>
    </xf>
    <xf borderId="71" fillId="0" fontId="1" numFmtId="0" xfId="0" applyAlignment="1" applyBorder="1" applyFont="1">
      <alignment horizontal="center" readingOrder="0" shrinkToFit="0" vertical="center" wrapText="0"/>
    </xf>
    <xf borderId="92" fillId="0" fontId="1" numFmtId="0" xfId="0" applyAlignment="1" applyBorder="1" applyFont="1">
      <alignment horizontal="center" readingOrder="0" shrinkToFit="0" vertical="center" wrapText="1"/>
    </xf>
    <xf borderId="54" fillId="0" fontId="1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wrapText="0"/>
    </xf>
    <xf borderId="109" fillId="0" fontId="3" numFmtId="0" xfId="0" applyBorder="1" applyFont="1"/>
    <xf borderId="110" fillId="0" fontId="3" numFmtId="0" xfId="0" applyBorder="1" applyFont="1"/>
    <xf borderId="15" fillId="0" fontId="1" numFmtId="168" xfId="0" applyAlignment="1" applyBorder="1" applyFont="1" applyNumberFormat="1">
      <alignment horizontal="center" readingOrder="0" shrinkToFit="0" vertical="center" wrapText="0"/>
    </xf>
    <xf borderId="15" fillId="0" fontId="1" numFmtId="49" xfId="0" applyAlignment="1" applyBorder="1" applyFont="1" applyNumberFormat="1">
      <alignment horizontal="center" readingOrder="0" shrinkToFit="0" vertical="center" wrapText="1"/>
    </xf>
    <xf borderId="71" fillId="0" fontId="1" numFmtId="0" xfId="0" applyAlignment="1" applyBorder="1" applyFont="1">
      <alignment horizontal="center" readingOrder="0" shrinkToFit="0" vertical="center" wrapText="1"/>
    </xf>
    <xf borderId="10" fillId="0" fontId="1" numFmtId="168" xfId="0" applyAlignment="1" applyBorder="1" applyFont="1" applyNumberFormat="1">
      <alignment horizontal="center" readingOrder="0" shrinkToFit="0" vertical="center" wrapText="0"/>
    </xf>
    <xf borderId="10" fillId="0" fontId="1" numFmtId="0" xfId="0" applyAlignment="1" applyBorder="1" applyFont="1">
      <alignment horizontal="center" readingOrder="0" shrinkToFit="0" vertical="center" wrapText="0"/>
    </xf>
    <xf borderId="82" fillId="0" fontId="1" numFmtId="0" xfId="0" applyAlignment="1" applyBorder="1" applyFont="1">
      <alignment horizontal="center" readingOrder="0" shrinkToFit="0" vertical="center" wrapText="1"/>
    </xf>
    <xf borderId="23" fillId="0" fontId="1" numFmtId="0" xfId="0" applyAlignment="1" applyBorder="1" applyFont="1">
      <alignment horizontal="center" readingOrder="0" shrinkToFit="0" vertical="center" wrapText="0"/>
    </xf>
    <xf borderId="23" fillId="0" fontId="1" numFmtId="49" xfId="0" applyAlignment="1" applyBorder="1" applyFont="1" applyNumberFormat="1">
      <alignment horizontal="center" readingOrder="0" shrinkToFit="0" vertical="center" wrapText="1"/>
    </xf>
    <xf borderId="111" fillId="2" fontId="2" numFmtId="0" xfId="0" applyAlignment="1" applyBorder="1" applyFont="1">
      <alignment horizontal="center" shrinkToFit="0" wrapText="0"/>
    </xf>
    <xf borderId="112" fillId="0" fontId="3" numFmtId="0" xfId="0" applyBorder="1" applyFont="1"/>
    <xf borderId="113" fillId="0" fontId="3" numFmtId="0" xfId="0" applyBorder="1" applyFont="1"/>
    <xf borderId="114" fillId="2" fontId="2" numFmtId="0" xfId="0" applyAlignment="1" applyBorder="1" applyFont="1">
      <alignment horizontal="center" shrinkToFit="0" wrapText="0"/>
    </xf>
    <xf borderId="115" fillId="0" fontId="3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82" fillId="0" fontId="1" numFmtId="0" xfId="0" applyAlignment="1" applyBorder="1" applyFont="1">
      <alignment horizontal="center" shrinkToFit="0" vertical="center" wrapText="0"/>
    </xf>
    <xf borderId="23" fillId="0" fontId="1" numFmtId="167" xfId="0" applyAlignment="1" applyBorder="1" applyFont="1" applyNumberFormat="1">
      <alignment horizontal="center" shrinkToFit="0" vertical="center" wrapText="0"/>
    </xf>
    <xf borderId="23" fillId="0" fontId="1" numFmtId="0" xfId="0" applyAlignment="1" applyBorder="1" applyFont="1">
      <alignment horizontal="center" shrinkToFit="0" vertical="center" wrapText="0"/>
    </xf>
    <xf borderId="32" fillId="0" fontId="1" numFmtId="0" xfId="0" applyAlignment="1" applyBorder="1" applyFont="1">
      <alignment horizontal="center" shrinkToFit="0" vertical="center" wrapText="1"/>
    </xf>
    <xf borderId="102" fillId="0" fontId="1" numFmtId="0" xfId="0" applyAlignment="1" applyBorder="1" applyFont="1">
      <alignment horizontal="center" shrinkToFit="0" vertical="center" wrapText="0"/>
    </xf>
    <xf borderId="32" fillId="0" fontId="1" numFmtId="167" xfId="0" applyAlignment="1" applyBorder="1" applyFont="1" applyNumberFormat="1">
      <alignment horizontal="center" shrinkToFit="0" vertical="center" wrapText="0"/>
    </xf>
    <xf borderId="32" fillId="0" fontId="1" numFmtId="0" xfId="0" applyAlignment="1" applyBorder="1" applyFont="1">
      <alignment horizontal="center" shrinkToFit="0" vertical="center" wrapText="0"/>
    </xf>
    <xf borderId="92" fillId="0" fontId="1" numFmtId="167" xfId="0" applyAlignment="1" applyBorder="1" applyFont="1" applyNumberFormat="1">
      <alignment horizontal="center" shrinkToFit="0" vertical="center" wrapText="0"/>
    </xf>
    <xf borderId="16" fillId="0" fontId="1" numFmtId="0" xfId="0" applyAlignment="1" applyBorder="1" applyFont="1">
      <alignment horizontal="center" readingOrder="0" shrinkToFit="0" vertical="center" wrapText="0"/>
    </xf>
    <xf borderId="116" fillId="0" fontId="3" numFmtId="0" xfId="0" applyBorder="1" applyFont="1"/>
    <xf borderId="117" fillId="0" fontId="1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</cellXfs>
  <cellStyles count="1">
    <cellStyle xfId="0" name="Normal" builtinId="0"/>
  </cellStyles>
  <dxfs count="8">
    <dxf>
      <font/>
      <fill>
        <patternFill patternType="solid">
          <fgColor rgb="FF1FB714"/>
          <bgColor rgb="FF1FB714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6600"/>
          <bgColor rgb="FFFF6600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DD0806"/>
          <bgColor rgb="FFDD0806"/>
        </patternFill>
      </fill>
      <alignment shrinkToFit="0" wrapText="0"/>
      <border>
        <left/>
        <right/>
        <top/>
        <bottom/>
      </border>
    </dxf>
    <dxf>
      <font>
        <color rgb="FF000000"/>
      </font>
      <fill>
        <patternFill patternType="solid">
          <fgColor rgb="FF1FB714"/>
          <bgColor rgb="FF1FB714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9900"/>
          <bgColor rgb="FFFF9900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CC00"/>
          <bgColor rgb="FFFFCC00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E36C09"/>
          <bgColor rgb="FFE36C09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0000"/>
          <bgColor rgb="FFFF0000"/>
        </patternFill>
      </fill>
      <alignment shrinkToFit="0" wrapText="0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pprc.qmul.ac.uk/~lloyd/gridpp/argo.htm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2.0"/>
    <col customWidth="1" min="2" max="2" width="40.43"/>
    <col customWidth="1" min="3" max="3" width="23.86"/>
    <col customWidth="1" min="4" max="4" width="10.71"/>
    <col customWidth="1" min="5" max="5" width="6.71"/>
    <col customWidth="1" min="6" max="6" width="8.86"/>
    <col customWidth="1" min="7" max="12" width="8.71"/>
    <col customWidth="1" hidden="1" min="13" max="21" width="0.14"/>
    <col customWidth="1" min="22" max="24" width="8.71"/>
    <col customWidth="1" min="25" max="25" width="58.43"/>
    <col customWidth="1" min="26" max="30" width="8.71"/>
    <col customWidth="1" min="31" max="31" width="21.0"/>
    <col customWidth="1" min="32" max="33" width="8.86"/>
  </cols>
  <sheetData>
    <row r="1" ht="12.75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12.75" customHeight="1">
      <c r="A2" s="4" t="s">
        <v>0</v>
      </c>
      <c r="B2" s="6"/>
      <c r="C2" s="2"/>
      <c r="D2" s="2"/>
      <c r="E2" s="2"/>
      <c r="F2" s="2"/>
      <c r="G2" s="8"/>
      <c r="H2" s="10" t="s">
        <v>2</v>
      </c>
      <c r="I2" s="11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12.75" customHeight="1">
      <c r="A3" s="9" t="s">
        <v>1</v>
      </c>
      <c r="B3" s="15" t="s">
        <v>4</v>
      </c>
      <c r="C3" s="2"/>
      <c r="D3" s="2"/>
      <c r="E3" s="2"/>
      <c r="F3" s="2"/>
      <c r="G3" s="17"/>
      <c r="H3" s="1" t="s">
        <v>5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ht="12.75" customHeight="1">
      <c r="A4" s="9" t="s">
        <v>6</v>
      </c>
      <c r="B4" s="20" t="s">
        <v>7</v>
      </c>
      <c r="C4" s="2"/>
      <c r="D4" s="2"/>
      <c r="E4" s="2"/>
      <c r="F4" s="2"/>
      <c r="G4" s="22"/>
      <c r="H4" s="24" t="s">
        <v>9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ht="12.75" customHeight="1">
      <c r="A5" s="26" t="s">
        <v>8</v>
      </c>
      <c r="B5" s="28" t="s">
        <v>10</v>
      </c>
      <c r="C5" s="2"/>
      <c r="D5" s="2"/>
      <c r="E5" s="2"/>
      <c r="F5" s="2"/>
      <c r="G5" s="29"/>
      <c r="H5" s="24" t="s">
        <v>11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ht="12.75" customHeight="1">
      <c r="A6" s="1"/>
      <c r="B6" s="1"/>
      <c r="C6" s="2"/>
      <c r="D6" s="2"/>
      <c r="E6" s="2"/>
      <c r="F6" s="2"/>
      <c r="G6" s="31"/>
      <c r="H6" s="33" t="s">
        <v>12</v>
      </c>
      <c r="I6" s="35"/>
      <c r="J6" s="3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ht="12.75" customHeight="1">
      <c r="A7" s="1"/>
      <c r="B7" s="1"/>
      <c r="C7" s="2"/>
      <c r="D7" s="2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ht="12.75" customHeight="1">
      <c r="A8" s="1"/>
      <c r="B8" s="1"/>
      <c r="C8" s="2"/>
      <c r="D8" s="2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ht="12.0" customHeight="1">
      <c r="A9" s="40" t="s">
        <v>14</v>
      </c>
      <c r="B9" s="42" t="s">
        <v>16</v>
      </c>
      <c r="C9" s="44" t="s">
        <v>19</v>
      </c>
      <c r="D9" s="47" t="str">
        <f>Resources!A11</f>
        <v>DURHAM</v>
      </c>
      <c r="E9" s="49"/>
      <c r="F9" s="51"/>
      <c r="G9" s="47" t="str">
        <f>Resources!A12</f>
        <v>ECDF</v>
      </c>
      <c r="H9" s="49"/>
      <c r="I9" s="51"/>
      <c r="J9" s="47" t="str">
        <f>Resources!A13</f>
        <v>GLASGOW</v>
      </c>
      <c r="K9" s="49"/>
      <c r="L9" s="51"/>
      <c r="M9" s="47" t="str">
        <f>Resources!A14</f>
        <v/>
      </c>
      <c r="N9" s="49"/>
      <c r="O9" s="51"/>
      <c r="P9" s="47" t="str">
        <f>Resources!A15</f>
        <v/>
      </c>
      <c r="Q9" s="49"/>
      <c r="R9" s="51"/>
      <c r="S9" s="47" t="str">
        <f>Resources!A16</f>
        <v/>
      </c>
      <c r="T9" s="49"/>
      <c r="U9" s="51"/>
      <c r="V9" s="47" t="s">
        <v>67</v>
      </c>
      <c r="W9" s="49"/>
      <c r="X9" s="51"/>
      <c r="Y9" s="40" t="s">
        <v>68</v>
      </c>
      <c r="Z9" s="1"/>
      <c r="AA9" s="1"/>
      <c r="AB9" s="1"/>
      <c r="AC9" s="1"/>
      <c r="AD9" s="1"/>
      <c r="AE9" s="1"/>
      <c r="AF9" s="1"/>
      <c r="AG9" s="1"/>
    </row>
    <row r="10" ht="13.5" customHeight="1">
      <c r="A10" s="60"/>
      <c r="B10" s="63"/>
      <c r="C10" s="63"/>
      <c r="D10" s="65" t="s">
        <v>73</v>
      </c>
      <c r="E10" s="46" t="s">
        <v>74</v>
      </c>
      <c r="F10" s="46" t="s">
        <v>75</v>
      </c>
      <c r="G10" s="65" t="s">
        <v>73</v>
      </c>
      <c r="H10" s="46" t="s">
        <v>74</v>
      </c>
      <c r="I10" s="46" t="s">
        <v>75</v>
      </c>
      <c r="J10" s="65" t="s">
        <v>73</v>
      </c>
      <c r="K10" s="46" t="s">
        <v>74</v>
      </c>
      <c r="L10" s="46" t="s">
        <v>75</v>
      </c>
      <c r="M10" s="65" t="s">
        <v>73</v>
      </c>
      <c r="N10" s="46" t="s">
        <v>74</v>
      </c>
      <c r="O10" s="46" t="s">
        <v>75</v>
      </c>
      <c r="P10" s="65" t="s">
        <v>73</v>
      </c>
      <c r="Q10" s="46" t="s">
        <v>74</v>
      </c>
      <c r="R10" s="46" t="s">
        <v>75</v>
      </c>
      <c r="S10" s="65" t="s">
        <v>73</v>
      </c>
      <c r="T10" s="46" t="s">
        <v>74</v>
      </c>
      <c r="U10" s="46" t="s">
        <v>75</v>
      </c>
      <c r="V10" s="65" t="s">
        <v>73</v>
      </c>
      <c r="W10" s="46" t="s">
        <v>74</v>
      </c>
      <c r="X10" s="46" t="s">
        <v>75</v>
      </c>
      <c r="Y10" s="63"/>
      <c r="Z10" s="1"/>
      <c r="AA10" s="1"/>
      <c r="AB10" s="1"/>
      <c r="AC10" s="1"/>
      <c r="AD10" s="1"/>
      <c r="AE10" s="1"/>
      <c r="AF10" s="1"/>
      <c r="AG10" s="1"/>
    </row>
    <row r="11" ht="13.5" customHeight="1">
      <c r="A11" s="69" t="s">
        <v>77</v>
      </c>
      <c r="B11" s="71" t="s">
        <v>79</v>
      </c>
      <c r="C11" s="73">
        <v>1.0</v>
      </c>
      <c r="D11" s="75">
        <v>2.21</v>
      </c>
      <c r="E11" s="75">
        <v>2.21</v>
      </c>
      <c r="F11" s="78">
        <f>Resources!G24</f>
        <v>2.20955414</v>
      </c>
      <c r="G11" s="79">
        <v>2.44</v>
      </c>
      <c r="H11" s="79">
        <v>2.44</v>
      </c>
      <c r="I11" s="78">
        <f>Resources!G25</f>
        <v>2.437208333</v>
      </c>
      <c r="J11" s="79">
        <v>1.95</v>
      </c>
      <c r="K11" s="79">
        <v>1.95</v>
      </c>
      <c r="L11" s="78">
        <f>Resources!G26</f>
        <v>1.953699044</v>
      </c>
      <c r="M11" s="78"/>
      <c r="N11" s="78"/>
      <c r="O11" s="78" t="str">
        <f t="shared" ref="O11:O12" si="1">#N/A</f>
        <v>#N/A</v>
      </c>
      <c r="P11" s="78"/>
      <c r="Q11" s="78"/>
      <c r="R11" s="78" t="str">
        <f t="shared" ref="R11:R12" si="2">#N/A</f>
        <v>#N/A</v>
      </c>
      <c r="S11" s="78"/>
      <c r="T11" s="78"/>
      <c r="U11" s="78" t="str">
        <f t="shared" ref="U11:U12" si="3">#N/A</f>
        <v>#N/A</v>
      </c>
      <c r="V11" s="79">
        <v>1.92</v>
      </c>
      <c r="W11" s="83">
        <v>1.92</v>
      </c>
      <c r="X11" s="78">
        <f>Resources!G27</f>
        <v>2.067596068</v>
      </c>
      <c r="Y11" s="88"/>
      <c r="Z11" s="1"/>
      <c r="AA11" s="1"/>
      <c r="AB11" s="1"/>
      <c r="AC11" s="1"/>
      <c r="AD11" s="1"/>
      <c r="AE11" s="1"/>
      <c r="AF11" s="1"/>
      <c r="AG11" s="1"/>
    </row>
    <row r="12" ht="19.5" customHeight="1">
      <c r="A12" s="69" t="s">
        <v>80</v>
      </c>
      <c r="B12" s="71" t="s">
        <v>81</v>
      </c>
      <c r="C12" s="90">
        <v>1.0</v>
      </c>
      <c r="D12" s="75">
        <v>2.71</v>
      </c>
      <c r="E12" s="75">
        <v>2.71</v>
      </c>
      <c r="F12" s="78">
        <f>Resources!F24</f>
        <v>2.706105963</v>
      </c>
      <c r="G12" s="79">
        <v>1.3</v>
      </c>
      <c r="H12" s="79">
        <v>1.3</v>
      </c>
      <c r="I12" s="78">
        <f>Resources!F25</f>
        <v>1.301066875</v>
      </c>
      <c r="J12" s="83">
        <v>5.59</v>
      </c>
      <c r="K12" s="83">
        <v>5.59</v>
      </c>
      <c r="L12" s="78">
        <v>5.59</v>
      </c>
      <c r="M12" s="78"/>
      <c r="N12" s="78"/>
      <c r="O12" s="78" t="str">
        <f t="shared" si="1"/>
        <v>#N/A</v>
      </c>
      <c r="P12" s="78"/>
      <c r="Q12" s="78"/>
      <c r="R12" s="78" t="str">
        <f t="shared" si="2"/>
        <v>#N/A</v>
      </c>
      <c r="S12" s="78"/>
      <c r="T12" s="78"/>
      <c r="U12" s="78" t="str">
        <f t="shared" si="3"/>
        <v>#N/A</v>
      </c>
      <c r="V12" s="79">
        <v>5.01</v>
      </c>
      <c r="W12" s="83">
        <v>5.01</v>
      </c>
      <c r="X12" s="78">
        <f>Resources!F27</f>
        <v>2.560421858</v>
      </c>
      <c r="Y12" s="92"/>
      <c r="Z12" s="1"/>
      <c r="AA12" s="1"/>
      <c r="AB12" s="1"/>
      <c r="AC12" s="1"/>
      <c r="AD12" s="1"/>
      <c r="AE12" s="1"/>
      <c r="AF12" s="1"/>
      <c r="AG12" s="1"/>
    </row>
    <row r="13" ht="27.0" customHeight="1">
      <c r="A13" s="69" t="s">
        <v>82</v>
      </c>
      <c r="B13" s="71" t="s">
        <v>83</v>
      </c>
      <c r="C13" s="90" t="s">
        <v>84</v>
      </c>
      <c r="D13" s="94">
        <v>0.99</v>
      </c>
      <c r="E13" s="94">
        <v>0.91</v>
      </c>
      <c r="F13" s="94">
        <v>0.97</v>
      </c>
      <c r="G13" s="79">
        <v>0.99</v>
      </c>
      <c r="H13" s="79">
        <v>0.82</v>
      </c>
      <c r="I13" s="75">
        <v>0.92</v>
      </c>
      <c r="J13" s="79">
        <v>0.96</v>
      </c>
      <c r="K13" s="79">
        <v>0.99</v>
      </c>
      <c r="L13" s="75">
        <v>0.99</v>
      </c>
      <c r="M13" s="78"/>
      <c r="N13" s="78"/>
      <c r="O13" s="78"/>
      <c r="P13" s="78"/>
      <c r="Q13" s="78"/>
      <c r="R13" s="78"/>
      <c r="S13" s="78"/>
      <c r="T13" s="78"/>
      <c r="U13" s="78"/>
      <c r="V13" s="79">
        <v>0.99</v>
      </c>
      <c r="W13" s="79">
        <v>1.0</v>
      </c>
      <c r="X13" s="75">
        <f t="shared" ref="X13:X14" si="4">SUM(L13+I13+F13)/3</f>
        <v>0.96</v>
      </c>
      <c r="Y13" s="99"/>
      <c r="Z13" s="1"/>
      <c r="AA13" s="1"/>
      <c r="AB13" s="1"/>
      <c r="AC13" s="1"/>
      <c r="AD13" s="1"/>
      <c r="AE13" s="1"/>
      <c r="AF13" s="1"/>
      <c r="AG13" s="1"/>
    </row>
    <row r="14" ht="27.0" customHeight="1">
      <c r="A14" s="69" t="s">
        <v>86</v>
      </c>
      <c r="B14" s="71" t="s">
        <v>87</v>
      </c>
      <c r="C14" s="90" t="s">
        <v>84</v>
      </c>
      <c r="D14" s="79">
        <v>1.0</v>
      </c>
      <c r="E14" s="75">
        <v>0.91</v>
      </c>
      <c r="F14" s="75">
        <v>0.97</v>
      </c>
      <c r="G14" s="79">
        <v>0.99</v>
      </c>
      <c r="H14" s="79">
        <v>0.82</v>
      </c>
      <c r="I14" s="94">
        <v>0.92</v>
      </c>
      <c r="J14" s="79">
        <v>0.96</v>
      </c>
      <c r="K14" s="79">
        <v>0.99</v>
      </c>
      <c r="L14" s="94">
        <v>0.99</v>
      </c>
      <c r="M14" s="101"/>
      <c r="N14" s="101"/>
      <c r="O14" s="101"/>
      <c r="P14" s="101"/>
      <c r="Q14" s="101"/>
      <c r="R14" s="101"/>
      <c r="S14" s="101"/>
      <c r="T14" s="101"/>
      <c r="U14" s="101"/>
      <c r="V14" s="79">
        <v>0.99</v>
      </c>
      <c r="W14" s="79">
        <v>1.0</v>
      </c>
      <c r="X14" s="75">
        <f t="shared" si="4"/>
        <v>0.96</v>
      </c>
      <c r="Y14" s="99"/>
      <c r="Z14" s="1"/>
      <c r="AA14" s="1"/>
      <c r="AB14" s="1"/>
      <c r="AC14" s="1"/>
      <c r="AD14" s="1"/>
      <c r="AE14" s="1"/>
      <c r="AF14" s="1"/>
      <c r="AG14" s="1"/>
    </row>
    <row r="15" ht="24.0" customHeight="1">
      <c r="A15" s="69" t="s">
        <v>88</v>
      </c>
      <c r="B15" s="71" t="s">
        <v>89</v>
      </c>
      <c r="C15" s="90">
        <v>0.5</v>
      </c>
      <c r="D15" s="79">
        <v>0.86</v>
      </c>
      <c r="E15" s="79">
        <v>0.89</v>
      </c>
      <c r="F15" s="83">
        <f>Resources!O24</f>
        <v>0.8902463685</v>
      </c>
      <c r="G15" s="79">
        <v>0.4</v>
      </c>
      <c r="H15" s="79">
        <v>0.61</v>
      </c>
      <c r="I15" s="83">
        <f>Resources!O25</f>
        <v>1.27149212</v>
      </c>
      <c r="J15" s="79">
        <v>0.72</v>
      </c>
      <c r="K15" s="79">
        <v>0.79</v>
      </c>
      <c r="L15" s="83">
        <f>Resources!O26</f>
        <v>0.7867060957</v>
      </c>
      <c r="M15" s="83"/>
      <c r="N15" s="83"/>
      <c r="O15" s="83" t="str">
        <f t="shared" ref="O15:O16" si="5">#N/A</f>
        <v>#N/A</v>
      </c>
      <c r="P15" s="83"/>
      <c r="Q15" s="83"/>
      <c r="R15" s="83" t="str">
        <f t="shared" ref="R15:R16" si="6">#N/A</f>
        <v>#N/A</v>
      </c>
      <c r="S15" s="83"/>
      <c r="T15" s="83"/>
      <c r="U15" s="83" t="str">
        <f t="shared" ref="U15:U16" si="7">#N/A</f>
        <v>#N/A</v>
      </c>
      <c r="V15" s="79">
        <v>0.68</v>
      </c>
      <c r="W15" s="79">
        <v>0.84</v>
      </c>
      <c r="X15" s="83">
        <f>Resources!O27</f>
        <v>0.9053148944</v>
      </c>
      <c r="Y15" s="104"/>
      <c r="Z15" s="1"/>
      <c r="AA15" s="1"/>
      <c r="AB15" s="1"/>
      <c r="AC15" s="1"/>
      <c r="AD15" s="1"/>
      <c r="AE15" s="1"/>
      <c r="AF15" s="1"/>
      <c r="AG15" s="1"/>
    </row>
    <row r="16" ht="22.5" customHeight="1">
      <c r="A16" s="69" t="s">
        <v>90</v>
      </c>
      <c r="B16" s="71" t="s">
        <v>91</v>
      </c>
      <c r="C16" s="90">
        <v>0.5</v>
      </c>
      <c r="D16" s="79">
        <v>0.86</v>
      </c>
      <c r="E16" s="79">
        <v>0.9</v>
      </c>
      <c r="F16" s="83">
        <f>Resources!N24</f>
        <v>0.8911928628</v>
      </c>
      <c r="G16" s="79">
        <v>0.38</v>
      </c>
      <c r="H16" s="79">
        <v>0.58</v>
      </c>
      <c r="I16" s="83">
        <f>Resources!N25</f>
        <v>1.229455435</v>
      </c>
      <c r="J16" s="79">
        <v>0.5</v>
      </c>
      <c r="K16" s="79">
        <v>0.64</v>
      </c>
      <c r="L16" s="83">
        <f>Resources!N26</f>
        <v>0.6128751594</v>
      </c>
      <c r="M16" s="83"/>
      <c r="N16" s="83"/>
      <c r="O16" s="83" t="str">
        <f t="shared" si="5"/>
        <v>#N/A</v>
      </c>
      <c r="P16" s="83"/>
      <c r="Q16" s="83"/>
      <c r="R16" s="83" t="str">
        <f t="shared" si="6"/>
        <v>#N/A</v>
      </c>
      <c r="S16" s="83"/>
      <c r="T16" s="83"/>
      <c r="U16" s="83" t="str">
        <f t="shared" si="7"/>
        <v>#N/A</v>
      </c>
      <c r="V16" s="79">
        <v>0.59</v>
      </c>
      <c r="W16" s="79">
        <v>0.73</v>
      </c>
      <c r="X16" s="83">
        <f>Resources!N27</f>
        <v>0.7709748492</v>
      </c>
      <c r="Y16" s="106"/>
      <c r="Z16" s="1"/>
      <c r="AA16" s="1"/>
      <c r="AB16" s="1"/>
      <c r="AC16" s="1"/>
      <c r="AD16" s="1"/>
      <c r="AE16" s="1"/>
      <c r="AF16" s="1"/>
      <c r="AG16" s="1"/>
    </row>
    <row r="17" ht="12.75" customHeight="1">
      <c r="A17" s="1"/>
      <c r="B17" s="1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ht="12.75" customHeight="1">
      <c r="A18" s="1"/>
      <c r="B18" s="1"/>
      <c r="C18" s="108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ht="12.75" customHeight="1">
      <c r="A19" s="1"/>
      <c r="B19" s="109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ht="12.75" customHeight="1">
      <c r="A20" s="1"/>
      <c r="B20" s="1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ht="12.75" customHeight="1">
      <c r="A21" s="111" t="s">
        <v>92</v>
      </c>
      <c r="B21" s="113" t="s">
        <v>100</v>
      </c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ht="12.75" customHeight="1">
      <c r="A22" s="1"/>
      <c r="B22" s="115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ht="12.75" customHeight="1">
      <c r="A23" s="1"/>
      <c r="B23" s="115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ht="12.75" customHeight="1">
      <c r="A24" s="1"/>
      <c r="B24" s="1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ht="12.75" customHeight="1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ht="12.75" customHeight="1">
      <c r="A26" s="1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ht="12.75" customHeight="1">
      <c r="A27" s="1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ht="12.75" customHeight="1">
      <c r="A28" s="1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ht="12.75" customHeight="1">
      <c r="A29" s="1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ht="12.75" customHeight="1">
      <c r="A30" s="1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ht="12.75" customHeight="1">
      <c r="A31" s="1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ht="12.75" customHeight="1">
      <c r="A32" s="1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ht="12.75" customHeight="1">
      <c r="A33" s="1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ht="12.75" customHeight="1">
      <c r="A34" s="1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ht="12.75" customHeight="1">
      <c r="A35" s="1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ht="12.75" customHeight="1">
      <c r="A36" s="1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ht="12.75" customHeight="1">
      <c r="A37" s="1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ht="12.75" customHeight="1">
      <c r="A38" s="1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ht="12.75" customHeight="1">
      <c r="A39" s="1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ht="12.75" customHeight="1">
      <c r="A40" s="1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ht="12.75" customHeight="1">
      <c r="A41" s="1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ht="12.75" customHeight="1">
      <c r="A42" s="1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ht="12.75" customHeight="1">
      <c r="A43" s="1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ht="12.75" customHeight="1">
      <c r="A44" s="1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ht="12.75" customHeight="1">
      <c r="A45" s="1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ht="12.75" customHeight="1">
      <c r="A46" s="1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ht="12.75" customHeight="1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ht="12.75" customHeight="1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ht="12.75" customHeight="1">
      <c r="A49" s="1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ht="12.75" customHeight="1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ht="12.75" customHeight="1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ht="12.75" customHeight="1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ht="12.75" customHeight="1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ht="12.75" customHeight="1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ht="12.75" customHeight="1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ht="12.75" customHeight="1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ht="12.75" customHeight="1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ht="12.75" customHeight="1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ht="12.75" customHeight="1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ht="12.75" customHeight="1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ht="12.75" customHeight="1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ht="12.75" customHeight="1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ht="12.75" customHeight="1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ht="12.75" customHeight="1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ht="12.75" customHeight="1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ht="12.75" customHeight="1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ht="12.75" customHeight="1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ht="12.75" customHeight="1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ht="12.75" customHeight="1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ht="12.75" customHeight="1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ht="12.75" customHeight="1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ht="12.75" customHeight="1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ht="12.75" customHeight="1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ht="12.75" customHeight="1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ht="12.75" customHeight="1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ht="12.75" customHeight="1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ht="12.75" customHeight="1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ht="12.75" customHeight="1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ht="12.75" customHeight="1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ht="12.75" customHeight="1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ht="12.75" customHeight="1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ht="12.75" customHeight="1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ht="12.75" customHeight="1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ht="12.75" customHeight="1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ht="12.75" customHeight="1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ht="12.75" customHeight="1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ht="12.75" customHeight="1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ht="12.75" customHeight="1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ht="12.75" customHeight="1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ht="12.75" customHeight="1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ht="12.75" customHeight="1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ht="12.75" customHeight="1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ht="12.75" customHeight="1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ht="12.75" customHeight="1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ht="12.75" customHeight="1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ht="12.75" customHeight="1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ht="12.75" customHeight="1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ht="12.75" customHeight="1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ht="12.75" customHeight="1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ht="12.75" customHeight="1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ht="12.75" customHeight="1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ht="12.75" customHeight="1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ht="12.75" customHeight="1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ht="12.75" customHeight="1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ht="12.75" customHeight="1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ht="12.75" customHeight="1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ht="12.75" customHeight="1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ht="12.75" customHeight="1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ht="12.75" customHeight="1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ht="12.75" customHeight="1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ht="12.75" customHeight="1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ht="12.75" customHeight="1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ht="12.75" customHeight="1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ht="12.75" customHeight="1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ht="12.75" customHeight="1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ht="12.75" customHeight="1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ht="12.75" customHeight="1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ht="12.75" customHeight="1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ht="12.75" customHeight="1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ht="12.75" customHeight="1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ht="12.75" customHeight="1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ht="12.75" customHeight="1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ht="12.75" customHeight="1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ht="12.75" customHeight="1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ht="12.75" customHeight="1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ht="12.75" customHeight="1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ht="12.75" customHeight="1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ht="12.75" customHeight="1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ht="12.75" customHeight="1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ht="12.75" customHeight="1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ht="12.75" customHeight="1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ht="12.75" customHeight="1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ht="12.75" customHeight="1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ht="12.75" customHeight="1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ht="12.75" customHeight="1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ht="12.75" customHeight="1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ht="12.75" customHeight="1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ht="12.75" customHeight="1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ht="12.75" customHeight="1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ht="12.75" customHeight="1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ht="12.75" customHeight="1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ht="12.75" customHeight="1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ht="12.75" customHeight="1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ht="12.75" customHeight="1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ht="12.75" customHeight="1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ht="12.75" customHeight="1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ht="12.75" customHeight="1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ht="12.75" customHeight="1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ht="12.75" customHeight="1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ht="12.75" customHeight="1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ht="12.75" customHeight="1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ht="12.75" customHeight="1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ht="12.75" customHeight="1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ht="12.75" customHeight="1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ht="12.75" customHeight="1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ht="12.75" customHeight="1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ht="12.75" customHeight="1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ht="12.75" customHeight="1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ht="12.75" customHeight="1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ht="12.75" customHeight="1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ht="12.75" customHeight="1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ht="12.75" customHeight="1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ht="12.75" customHeight="1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ht="12.75" customHeight="1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ht="12.75" customHeight="1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ht="12.75" customHeight="1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ht="12.75" customHeight="1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ht="12.75" customHeight="1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ht="12.75" customHeight="1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ht="12.75" customHeight="1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ht="12.75" customHeight="1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ht="12.75" customHeight="1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ht="12.75" customHeight="1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ht="12.75" customHeight="1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ht="12.75" customHeight="1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ht="12.75" customHeight="1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ht="12.75" customHeight="1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ht="12.75" customHeight="1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ht="12.75" customHeight="1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ht="12.75" customHeight="1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ht="12.75" customHeight="1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ht="12.75" customHeight="1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ht="12.75" customHeight="1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ht="12.75" customHeight="1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ht="12.75" customHeight="1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ht="12.75" customHeight="1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ht="12.75" customHeight="1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ht="12.75" customHeight="1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ht="12.75" customHeight="1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ht="12.75" customHeight="1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ht="12.75" customHeight="1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ht="12.75" customHeight="1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ht="12.75" customHeight="1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ht="12.75" customHeight="1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ht="12.75" customHeight="1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ht="12.75" customHeight="1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ht="12.75" customHeight="1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ht="12.75" customHeight="1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ht="12.75" customHeight="1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ht="12.75" customHeight="1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ht="12.75" customHeight="1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ht="12.75" customHeight="1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ht="12.75" customHeight="1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ht="12.75" customHeight="1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ht="12.75" customHeight="1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ht="12.75" customHeight="1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ht="12.75" customHeight="1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ht="12.75" customHeight="1">
      <c r="A208" s="1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ht="12.75" customHeight="1">
      <c r="A209" s="1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ht="12.75" customHeight="1">
      <c r="A210" s="1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ht="12.75" customHeight="1">
      <c r="A211" s="1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ht="12.75" customHeight="1">
      <c r="A212" s="1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ht="12.75" customHeight="1">
      <c r="A213" s="1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ht="12.75" customHeight="1">
      <c r="A214" s="1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ht="12.75" customHeight="1">
      <c r="A215" s="1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ht="12.75" customHeight="1">
      <c r="A216" s="1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ht="12.75" customHeight="1">
      <c r="A217" s="1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ht="12.75" customHeight="1">
      <c r="A218" s="1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ht="12.75" customHeight="1">
      <c r="A219" s="1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ht="12.75" customHeight="1">
      <c r="A220" s="1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ht="12.75" customHeight="1">
      <c r="A221" s="1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ht="12.75" customHeight="1">
      <c r="A222" s="1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ht="12.75" customHeight="1">
      <c r="A223" s="1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ht="12.75" customHeight="1">
      <c r="A224" s="1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ht="12.75" customHeight="1">
      <c r="A225" s="1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ht="12.75" customHeight="1">
      <c r="A226" s="1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ht="12.75" customHeight="1">
      <c r="A227" s="1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ht="12.75" customHeight="1">
      <c r="A228" s="1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ht="12.75" customHeight="1">
      <c r="A229" s="1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ht="12.75" customHeight="1">
      <c r="A230" s="1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ht="12.75" customHeight="1">
      <c r="A231" s="1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ht="12.75" customHeight="1">
      <c r="A232" s="1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ht="12.75" customHeight="1">
      <c r="A233" s="1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ht="12.75" customHeight="1">
      <c r="A234" s="1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ht="12.75" customHeight="1">
      <c r="A235" s="1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ht="12.75" customHeight="1">
      <c r="A236" s="1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ht="12.75" customHeight="1">
      <c r="A237" s="1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ht="12.75" customHeight="1">
      <c r="A238" s="1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ht="12.75" customHeight="1">
      <c r="A239" s="1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ht="12.75" customHeight="1">
      <c r="A240" s="1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ht="12.75" customHeight="1">
      <c r="A241" s="1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ht="12.75" customHeight="1">
      <c r="A242" s="1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ht="12.75" customHeight="1">
      <c r="A243" s="1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ht="12.75" customHeight="1">
      <c r="A244" s="1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ht="12.75" customHeight="1">
      <c r="A245" s="1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ht="12.75" customHeight="1">
      <c r="A246" s="1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ht="12.75" customHeight="1">
      <c r="A247" s="1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ht="12.75" customHeight="1">
      <c r="A248" s="1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ht="12.75" customHeight="1">
      <c r="A249" s="1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ht="12.75" customHeight="1">
      <c r="A250" s="1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ht="12.75" customHeight="1">
      <c r="A251" s="1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ht="12.75" customHeight="1">
      <c r="A252" s="1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ht="12.75" customHeight="1">
      <c r="A253" s="1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ht="12.75" customHeight="1">
      <c r="A254" s="1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ht="12.75" customHeight="1">
      <c r="A255" s="1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ht="12.75" customHeight="1">
      <c r="A256" s="1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ht="12.75" customHeight="1">
      <c r="A257" s="1"/>
      <c r="B257" s="1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ht="12.75" customHeight="1">
      <c r="A258" s="1"/>
      <c r="B258" s="1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ht="12.75" customHeight="1">
      <c r="A259" s="1"/>
      <c r="B259" s="1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ht="12.75" customHeight="1">
      <c r="A260" s="1"/>
      <c r="B260" s="1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ht="12.75" customHeight="1">
      <c r="A261" s="1"/>
      <c r="B261" s="1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ht="12.75" customHeight="1">
      <c r="A262" s="1"/>
      <c r="B262" s="1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ht="12.75" customHeight="1">
      <c r="A263" s="1"/>
      <c r="B263" s="1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ht="12.75" customHeight="1">
      <c r="A264" s="1"/>
      <c r="B264" s="1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ht="12.75" customHeight="1">
      <c r="A265" s="1"/>
      <c r="B265" s="1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ht="12.75" customHeight="1">
      <c r="A266" s="1"/>
      <c r="B266" s="1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ht="12.75" customHeight="1">
      <c r="A267" s="1"/>
      <c r="B267" s="1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ht="12.75" customHeight="1">
      <c r="A268" s="1"/>
      <c r="B268" s="1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ht="12.75" customHeight="1">
      <c r="A269" s="1"/>
      <c r="B269" s="1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ht="12.75" customHeight="1">
      <c r="A270" s="1"/>
      <c r="B270" s="1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ht="12.75" customHeight="1">
      <c r="A271" s="1"/>
      <c r="B271" s="1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ht="12.75" customHeight="1">
      <c r="A272" s="1"/>
      <c r="B272" s="1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ht="12.75" customHeight="1">
      <c r="A273" s="1"/>
      <c r="B273" s="1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ht="12.75" customHeight="1">
      <c r="A274" s="1"/>
      <c r="B274" s="1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ht="12.75" customHeight="1">
      <c r="A275" s="1"/>
      <c r="B275" s="1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ht="12.75" customHeight="1">
      <c r="A276" s="1"/>
      <c r="B276" s="1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ht="12.75" customHeight="1">
      <c r="A277" s="1"/>
      <c r="B277" s="1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ht="12.75" customHeight="1">
      <c r="A278" s="1"/>
      <c r="B278" s="1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ht="12.75" customHeight="1">
      <c r="A279" s="1"/>
      <c r="B279" s="1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ht="12.75" customHeight="1">
      <c r="A280" s="1"/>
      <c r="B280" s="1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ht="12.75" customHeight="1">
      <c r="A281" s="1"/>
      <c r="B281" s="1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ht="12.75" customHeight="1">
      <c r="A282" s="1"/>
      <c r="B282" s="1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ht="12.75" customHeight="1">
      <c r="A283" s="1"/>
      <c r="B283" s="1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ht="12.75" customHeight="1">
      <c r="A284" s="1"/>
      <c r="B284" s="1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ht="12.75" customHeight="1">
      <c r="A285" s="1"/>
      <c r="B285" s="1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ht="12.75" customHeight="1">
      <c r="A286" s="1"/>
      <c r="B286" s="1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ht="12.75" customHeight="1">
      <c r="A287" s="1"/>
      <c r="B287" s="1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ht="12.75" customHeight="1">
      <c r="A288" s="1"/>
      <c r="B288" s="1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ht="12.75" customHeight="1">
      <c r="A289" s="1"/>
      <c r="B289" s="1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ht="12.75" customHeight="1">
      <c r="A290" s="1"/>
      <c r="B290" s="1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ht="12.75" customHeight="1">
      <c r="A291" s="1"/>
      <c r="B291" s="1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ht="12.75" customHeight="1">
      <c r="A292" s="1"/>
      <c r="B292" s="1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ht="12.75" customHeight="1">
      <c r="A293" s="1"/>
      <c r="B293" s="1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ht="12.75" customHeight="1">
      <c r="A294" s="1"/>
      <c r="B294" s="1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ht="12.75" customHeight="1">
      <c r="A295" s="1"/>
      <c r="B295" s="1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ht="12.75" customHeight="1">
      <c r="A296" s="1"/>
      <c r="B296" s="1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ht="12.75" customHeight="1">
      <c r="A297" s="1"/>
      <c r="B297" s="1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ht="12.75" customHeight="1">
      <c r="A298" s="1"/>
      <c r="B298" s="1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ht="12.75" customHeight="1">
      <c r="A299" s="1"/>
      <c r="B299" s="1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ht="12.75" customHeight="1">
      <c r="A300" s="1"/>
      <c r="B300" s="1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ht="12.75" customHeight="1">
      <c r="A301" s="1"/>
      <c r="B301" s="1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ht="12.75" customHeight="1">
      <c r="A302" s="1"/>
      <c r="B302" s="1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ht="12.75" customHeight="1">
      <c r="A303" s="1"/>
      <c r="B303" s="1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ht="12.75" customHeight="1">
      <c r="A304" s="1"/>
      <c r="B304" s="1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ht="12.75" customHeight="1">
      <c r="A305" s="1"/>
      <c r="B305" s="1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ht="12.75" customHeight="1">
      <c r="A306" s="1"/>
      <c r="B306" s="1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ht="12.75" customHeight="1">
      <c r="A307" s="1"/>
      <c r="B307" s="1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ht="12.75" customHeight="1">
      <c r="A308" s="1"/>
      <c r="B308" s="1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ht="12.75" customHeight="1">
      <c r="A309" s="1"/>
      <c r="B309" s="1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ht="12.75" customHeight="1">
      <c r="A310" s="1"/>
      <c r="B310" s="1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ht="12.75" customHeight="1">
      <c r="A311" s="1"/>
      <c r="B311" s="1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ht="12.75" customHeight="1">
      <c r="A312" s="1"/>
      <c r="B312" s="1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ht="12.75" customHeight="1">
      <c r="A313" s="1"/>
      <c r="B313" s="1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ht="12.75" customHeight="1">
      <c r="A314" s="1"/>
      <c r="B314" s="1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ht="12.75" customHeight="1">
      <c r="A315" s="1"/>
      <c r="B315" s="1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ht="12.75" customHeight="1">
      <c r="A316" s="1"/>
      <c r="B316" s="1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ht="12.75" customHeight="1">
      <c r="A317" s="1"/>
      <c r="B317" s="1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ht="12.75" customHeight="1">
      <c r="A318" s="1"/>
      <c r="B318" s="1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ht="12.75" customHeight="1">
      <c r="A319" s="1"/>
      <c r="B319" s="1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ht="12.75" customHeight="1">
      <c r="A320" s="1"/>
      <c r="B320" s="1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ht="12.75" customHeight="1">
      <c r="A321" s="1"/>
      <c r="B321" s="1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ht="12.75" customHeight="1">
      <c r="A322" s="1"/>
      <c r="B322" s="1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ht="12.75" customHeight="1">
      <c r="A323" s="1"/>
      <c r="B323" s="1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ht="12.75" customHeight="1">
      <c r="A324" s="1"/>
      <c r="B324" s="1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ht="12.75" customHeight="1">
      <c r="A325" s="1"/>
      <c r="B325" s="1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ht="12.75" customHeight="1">
      <c r="A326" s="1"/>
      <c r="B326" s="1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ht="12.75" customHeight="1">
      <c r="A327" s="1"/>
      <c r="B327" s="1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ht="12.75" customHeight="1">
      <c r="A328" s="1"/>
      <c r="B328" s="1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ht="12.75" customHeight="1">
      <c r="A329" s="1"/>
      <c r="B329" s="1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ht="12.75" customHeight="1">
      <c r="A330" s="1"/>
      <c r="B330" s="1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ht="12.75" customHeight="1">
      <c r="A331" s="1"/>
      <c r="B331" s="1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ht="12.75" customHeight="1">
      <c r="A332" s="1"/>
      <c r="B332" s="1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ht="12.75" customHeight="1">
      <c r="A333" s="1"/>
      <c r="B333" s="1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ht="12.75" customHeight="1">
      <c r="A334" s="1"/>
      <c r="B334" s="1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ht="12.75" customHeight="1">
      <c r="A335" s="1"/>
      <c r="B335" s="1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ht="12.75" customHeight="1">
      <c r="A336" s="1"/>
      <c r="B336" s="1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ht="12.75" customHeight="1">
      <c r="A337" s="1"/>
      <c r="B337" s="1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ht="12.75" customHeight="1">
      <c r="A338" s="1"/>
      <c r="B338" s="1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ht="12.75" customHeight="1">
      <c r="A339" s="1"/>
      <c r="B339" s="1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ht="12.75" customHeight="1">
      <c r="A340" s="1"/>
      <c r="B340" s="1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ht="12.75" customHeight="1">
      <c r="A341" s="1"/>
      <c r="B341" s="1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ht="12.75" customHeight="1">
      <c r="A342" s="1"/>
      <c r="B342" s="1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ht="12.75" customHeight="1">
      <c r="A343" s="1"/>
      <c r="B343" s="1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ht="12.75" customHeight="1">
      <c r="A344" s="1"/>
      <c r="B344" s="1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ht="12.75" customHeight="1">
      <c r="A345" s="1"/>
      <c r="B345" s="1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ht="12.75" customHeight="1">
      <c r="A346" s="1"/>
      <c r="B346" s="1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ht="12.75" customHeight="1">
      <c r="A347" s="1"/>
      <c r="B347" s="1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ht="12.75" customHeight="1">
      <c r="A348" s="1"/>
      <c r="B348" s="1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ht="12.75" customHeight="1">
      <c r="A349" s="1"/>
      <c r="B349" s="1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ht="12.75" customHeight="1">
      <c r="A350" s="1"/>
      <c r="B350" s="1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ht="12.75" customHeight="1">
      <c r="A351" s="1"/>
      <c r="B351" s="1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ht="12.75" customHeight="1">
      <c r="A352" s="1"/>
      <c r="B352" s="1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ht="12.75" customHeight="1">
      <c r="A353" s="1"/>
      <c r="B353" s="1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ht="12.75" customHeight="1">
      <c r="A354" s="1"/>
      <c r="B354" s="1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ht="12.75" customHeight="1">
      <c r="A355" s="1"/>
      <c r="B355" s="1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ht="12.75" customHeight="1">
      <c r="A356" s="1"/>
      <c r="B356" s="1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ht="12.75" customHeight="1">
      <c r="A357" s="1"/>
      <c r="B357" s="1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ht="12.75" customHeight="1">
      <c r="A358" s="1"/>
      <c r="B358" s="1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ht="12.75" customHeight="1">
      <c r="A359" s="1"/>
      <c r="B359" s="1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ht="12.75" customHeight="1">
      <c r="A360" s="1"/>
      <c r="B360" s="1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ht="12.75" customHeight="1">
      <c r="A361" s="1"/>
      <c r="B361" s="1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ht="12.75" customHeight="1">
      <c r="A362" s="1"/>
      <c r="B362" s="1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ht="12.75" customHeight="1">
      <c r="A363" s="1"/>
      <c r="B363" s="1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ht="12.75" customHeight="1">
      <c r="A364" s="1"/>
      <c r="B364" s="1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ht="12.75" customHeight="1">
      <c r="A365" s="1"/>
      <c r="B365" s="1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ht="12.75" customHeight="1">
      <c r="A366" s="1"/>
      <c r="B366" s="1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ht="12.75" customHeight="1">
      <c r="A367" s="1"/>
      <c r="B367" s="1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ht="12.75" customHeight="1">
      <c r="A368" s="1"/>
      <c r="B368" s="1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ht="12.75" customHeight="1">
      <c r="A369" s="1"/>
      <c r="B369" s="1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ht="12.75" customHeight="1">
      <c r="A370" s="1"/>
      <c r="B370" s="1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ht="12.75" customHeight="1">
      <c r="A371" s="1"/>
      <c r="B371" s="1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ht="12.75" customHeight="1">
      <c r="A372" s="1"/>
      <c r="B372" s="1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ht="12.75" customHeight="1">
      <c r="A373" s="1"/>
      <c r="B373" s="1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ht="12.75" customHeight="1">
      <c r="A374" s="1"/>
      <c r="B374" s="1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ht="12.75" customHeight="1">
      <c r="A375" s="1"/>
      <c r="B375" s="1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ht="12.75" customHeight="1">
      <c r="A376" s="1"/>
      <c r="B376" s="1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ht="12.75" customHeight="1">
      <c r="A377" s="1"/>
      <c r="B377" s="1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ht="12.75" customHeight="1">
      <c r="A378" s="1"/>
      <c r="B378" s="1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ht="12.75" customHeight="1">
      <c r="A379" s="1"/>
      <c r="B379" s="1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ht="12.75" customHeight="1">
      <c r="A380" s="1"/>
      <c r="B380" s="1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ht="12.75" customHeight="1">
      <c r="A381" s="1"/>
      <c r="B381" s="1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ht="12.75" customHeight="1">
      <c r="A382" s="1"/>
      <c r="B382" s="1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ht="12.75" customHeight="1">
      <c r="A383" s="1"/>
      <c r="B383" s="1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ht="12.75" customHeight="1">
      <c r="A384" s="1"/>
      <c r="B384" s="1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ht="12.75" customHeight="1">
      <c r="A385" s="1"/>
      <c r="B385" s="1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ht="12.75" customHeight="1">
      <c r="A386" s="1"/>
      <c r="B386" s="1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ht="12.75" customHeight="1">
      <c r="A387" s="1"/>
      <c r="B387" s="1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ht="12.75" customHeight="1">
      <c r="A388" s="1"/>
      <c r="B388" s="1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ht="12.75" customHeight="1">
      <c r="A389" s="1"/>
      <c r="B389" s="1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ht="12.75" customHeight="1">
      <c r="A390" s="1"/>
      <c r="B390" s="1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ht="12.75" customHeight="1">
      <c r="A391" s="1"/>
      <c r="B391" s="1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ht="12.75" customHeight="1">
      <c r="A392" s="1"/>
      <c r="B392" s="1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ht="12.75" customHeight="1">
      <c r="A393" s="1"/>
      <c r="B393" s="1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ht="12.75" customHeight="1">
      <c r="A394" s="1"/>
      <c r="B394" s="1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ht="12.75" customHeight="1">
      <c r="A395" s="1"/>
      <c r="B395" s="1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ht="12.75" customHeight="1">
      <c r="A396" s="1"/>
      <c r="B396" s="1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ht="12.75" customHeight="1">
      <c r="A397" s="1"/>
      <c r="B397" s="1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ht="12.75" customHeight="1">
      <c r="A398" s="1"/>
      <c r="B398" s="1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ht="12.75" customHeight="1">
      <c r="A399" s="1"/>
      <c r="B399" s="1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ht="12.75" customHeight="1">
      <c r="A400" s="1"/>
      <c r="B400" s="1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ht="12.75" customHeight="1">
      <c r="A401" s="1"/>
      <c r="B401" s="1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ht="12.75" customHeight="1">
      <c r="A402" s="1"/>
      <c r="B402" s="1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ht="12.75" customHeight="1">
      <c r="A403" s="1"/>
      <c r="B403" s="1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ht="12.75" customHeight="1">
      <c r="A404" s="1"/>
      <c r="B404" s="1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ht="12.75" customHeight="1">
      <c r="A405" s="1"/>
      <c r="B405" s="1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ht="12.75" customHeight="1">
      <c r="A406" s="1"/>
      <c r="B406" s="1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ht="12.75" customHeight="1">
      <c r="A407" s="1"/>
      <c r="B407" s="1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ht="12.75" customHeight="1">
      <c r="A408" s="1"/>
      <c r="B408" s="1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ht="12.75" customHeight="1">
      <c r="A409" s="1"/>
      <c r="B409" s="1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ht="12.75" customHeight="1">
      <c r="A410" s="1"/>
      <c r="B410" s="1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ht="12.75" customHeight="1">
      <c r="A411" s="1"/>
      <c r="B411" s="1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ht="12.75" customHeight="1">
      <c r="A412" s="1"/>
      <c r="B412" s="1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ht="12.75" customHeight="1">
      <c r="A413" s="1"/>
      <c r="B413" s="1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ht="12.75" customHeight="1">
      <c r="A414" s="1"/>
      <c r="B414" s="1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ht="12.75" customHeight="1">
      <c r="A415" s="1"/>
      <c r="B415" s="1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ht="12.75" customHeight="1">
      <c r="A416" s="1"/>
      <c r="B416" s="1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ht="12.75" customHeight="1">
      <c r="A417" s="1"/>
      <c r="B417" s="1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ht="12.75" customHeight="1">
      <c r="A418" s="1"/>
      <c r="B418" s="1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ht="12.75" customHeight="1">
      <c r="A419" s="1"/>
      <c r="B419" s="1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ht="12.75" customHeight="1">
      <c r="A420" s="1"/>
      <c r="B420" s="1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ht="12.75" customHeight="1">
      <c r="A421" s="1"/>
      <c r="B421" s="1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ht="12.75" customHeight="1">
      <c r="A422" s="1"/>
      <c r="B422" s="1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ht="12.75" customHeight="1">
      <c r="A423" s="1"/>
      <c r="B423" s="1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ht="12.75" customHeight="1">
      <c r="A424" s="1"/>
      <c r="B424" s="1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ht="12.75" customHeight="1">
      <c r="A425" s="1"/>
      <c r="B425" s="1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ht="12.75" customHeight="1">
      <c r="A426" s="1"/>
      <c r="B426" s="1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ht="12.75" customHeight="1">
      <c r="A427" s="1"/>
      <c r="B427" s="1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ht="12.75" customHeight="1">
      <c r="A428" s="1"/>
      <c r="B428" s="1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ht="12.75" customHeight="1">
      <c r="A429" s="1"/>
      <c r="B429" s="1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ht="12.75" customHeight="1">
      <c r="A430" s="1"/>
      <c r="B430" s="1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ht="12.75" customHeight="1">
      <c r="A431" s="1"/>
      <c r="B431" s="1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ht="12.75" customHeight="1">
      <c r="A432" s="1"/>
      <c r="B432" s="1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ht="12.75" customHeight="1">
      <c r="A433" s="1"/>
      <c r="B433" s="1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ht="12.75" customHeight="1">
      <c r="A434" s="1"/>
      <c r="B434" s="1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ht="12.75" customHeight="1">
      <c r="A435" s="1"/>
      <c r="B435" s="1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ht="12.75" customHeight="1">
      <c r="A436" s="1"/>
      <c r="B436" s="1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ht="12.75" customHeight="1">
      <c r="A437" s="1"/>
      <c r="B437" s="1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ht="12.75" customHeight="1">
      <c r="A438" s="1"/>
      <c r="B438" s="1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ht="12.75" customHeight="1">
      <c r="A439" s="1"/>
      <c r="B439" s="1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ht="12.75" customHeight="1">
      <c r="A440" s="1"/>
      <c r="B440" s="1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ht="12.75" customHeight="1">
      <c r="A441" s="1"/>
      <c r="B441" s="1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ht="12.75" customHeight="1">
      <c r="A442" s="1"/>
      <c r="B442" s="1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ht="12.75" customHeight="1">
      <c r="A443" s="1"/>
      <c r="B443" s="1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ht="12.75" customHeight="1">
      <c r="A444" s="1"/>
      <c r="B444" s="1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ht="12.75" customHeight="1">
      <c r="A445" s="1"/>
      <c r="B445" s="1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ht="12.75" customHeight="1">
      <c r="A446" s="1"/>
      <c r="B446" s="1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ht="12.75" customHeight="1">
      <c r="A447" s="1"/>
      <c r="B447" s="1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ht="12.75" customHeight="1">
      <c r="A448" s="1"/>
      <c r="B448" s="1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ht="12.75" customHeight="1">
      <c r="A449" s="1"/>
      <c r="B449" s="1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ht="12.75" customHeight="1">
      <c r="A450" s="1"/>
      <c r="B450" s="1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ht="12.75" customHeight="1">
      <c r="A451" s="1"/>
      <c r="B451" s="1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ht="12.75" customHeight="1">
      <c r="A452" s="1"/>
      <c r="B452" s="1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ht="12.75" customHeight="1">
      <c r="A453" s="1"/>
      <c r="B453" s="1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ht="12.75" customHeight="1">
      <c r="A454" s="1"/>
      <c r="B454" s="1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ht="12.75" customHeight="1">
      <c r="A455" s="1"/>
      <c r="B455" s="1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ht="12.75" customHeight="1">
      <c r="A456" s="1"/>
      <c r="B456" s="1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ht="12.75" customHeight="1">
      <c r="A457" s="1"/>
      <c r="B457" s="1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ht="12.75" customHeight="1">
      <c r="A458" s="1"/>
      <c r="B458" s="1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ht="12.75" customHeight="1">
      <c r="A459" s="1"/>
      <c r="B459" s="1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ht="12.75" customHeight="1">
      <c r="A460" s="1"/>
      <c r="B460" s="1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ht="12.75" customHeight="1">
      <c r="A461" s="1"/>
      <c r="B461" s="1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ht="12.75" customHeight="1">
      <c r="A462" s="1"/>
      <c r="B462" s="1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ht="12.75" customHeight="1">
      <c r="A463" s="1"/>
      <c r="B463" s="1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ht="12.75" customHeight="1">
      <c r="A464" s="1"/>
      <c r="B464" s="1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ht="12.75" customHeight="1">
      <c r="A465" s="1"/>
      <c r="B465" s="1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ht="12.75" customHeight="1">
      <c r="A466" s="1"/>
      <c r="B466" s="1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ht="12.75" customHeight="1">
      <c r="A467" s="1"/>
      <c r="B467" s="1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ht="12.75" customHeight="1">
      <c r="A468" s="1"/>
      <c r="B468" s="1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ht="12.75" customHeight="1">
      <c r="A469" s="1"/>
      <c r="B469" s="1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ht="12.75" customHeight="1">
      <c r="A470" s="1"/>
      <c r="B470" s="1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ht="12.75" customHeight="1">
      <c r="A471" s="1"/>
      <c r="B471" s="1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ht="12.75" customHeight="1">
      <c r="A472" s="1"/>
      <c r="B472" s="1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ht="12.75" customHeight="1">
      <c r="A473" s="1"/>
      <c r="B473" s="1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ht="12.75" customHeight="1">
      <c r="A474" s="1"/>
      <c r="B474" s="1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ht="12.75" customHeight="1">
      <c r="A475" s="1"/>
      <c r="B475" s="1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ht="12.75" customHeight="1">
      <c r="A476" s="1"/>
      <c r="B476" s="1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ht="12.75" customHeight="1">
      <c r="A477" s="1"/>
      <c r="B477" s="1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ht="12.75" customHeight="1">
      <c r="A478" s="1"/>
      <c r="B478" s="1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ht="12.75" customHeight="1">
      <c r="A479" s="1"/>
      <c r="B479" s="1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ht="12.75" customHeight="1">
      <c r="A480" s="1"/>
      <c r="B480" s="1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ht="12.75" customHeight="1">
      <c r="A481" s="1"/>
      <c r="B481" s="1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ht="12.75" customHeight="1">
      <c r="A482" s="1"/>
      <c r="B482" s="1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ht="12.75" customHeight="1">
      <c r="A483" s="1"/>
      <c r="B483" s="1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ht="12.75" customHeight="1">
      <c r="A484" s="1"/>
      <c r="B484" s="1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ht="12.75" customHeight="1">
      <c r="A485" s="1"/>
      <c r="B485" s="1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ht="12.75" customHeight="1">
      <c r="A486" s="1"/>
      <c r="B486" s="1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ht="12.75" customHeight="1">
      <c r="A487" s="1"/>
      <c r="B487" s="1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ht="12.75" customHeight="1">
      <c r="A488" s="1"/>
      <c r="B488" s="1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ht="12.75" customHeight="1">
      <c r="A489" s="1"/>
      <c r="B489" s="1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ht="12.75" customHeight="1">
      <c r="A490" s="1"/>
      <c r="B490" s="1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ht="12.75" customHeight="1">
      <c r="A491" s="1"/>
      <c r="B491" s="1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ht="12.75" customHeight="1">
      <c r="A492" s="1"/>
      <c r="B492" s="1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ht="12.75" customHeight="1">
      <c r="A493" s="1"/>
      <c r="B493" s="1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ht="12.75" customHeight="1">
      <c r="A494" s="1"/>
      <c r="B494" s="1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ht="12.75" customHeight="1">
      <c r="A495" s="1"/>
      <c r="B495" s="1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ht="12.75" customHeight="1">
      <c r="A496" s="1"/>
      <c r="B496" s="1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ht="12.75" customHeight="1">
      <c r="A497" s="1"/>
      <c r="B497" s="1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ht="12.75" customHeight="1">
      <c r="A498" s="1"/>
      <c r="B498" s="1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ht="12.75" customHeight="1">
      <c r="A499" s="1"/>
      <c r="B499" s="1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ht="12.75" customHeight="1">
      <c r="A500" s="1"/>
      <c r="B500" s="1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ht="12.75" customHeight="1">
      <c r="A501" s="1"/>
      <c r="B501" s="1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ht="12.75" customHeight="1">
      <c r="A502" s="1"/>
      <c r="B502" s="1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ht="12.75" customHeight="1">
      <c r="A503" s="1"/>
      <c r="B503" s="1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ht="12.75" customHeight="1">
      <c r="A504" s="1"/>
      <c r="B504" s="1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ht="12.75" customHeight="1">
      <c r="A505" s="1"/>
      <c r="B505" s="1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ht="12.75" customHeight="1">
      <c r="A506" s="1"/>
      <c r="B506" s="1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ht="12.75" customHeight="1">
      <c r="A507" s="1"/>
      <c r="B507" s="1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ht="12.75" customHeight="1">
      <c r="A508" s="1"/>
      <c r="B508" s="1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ht="12.75" customHeight="1">
      <c r="A509" s="1"/>
      <c r="B509" s="1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ht="12.75" customHeight="1">
      <c r="A510" s="1"/>
      <c r="B510" s="1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ht="12.75" customHeight="1">
      <c r="A511" s="1"/>
      <c r="B511" s="1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ht="12.75" customHeight="1">
      <c r="A512" s="1"/>
      <c r="B512" s="1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ht="12.75" customHeight="1">
      <c r="A513" s="1"/>
      <c r="B513" s="1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ht="12.75" customHeight="1">
      <c r="A514" s="1"/>
      <c r="B514" s="1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ht="12.75" customHeight="1">
      <c r="A515" s="1"/>
      <c r="B515" s="1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ht="12.75" customHeight="1">
      <c r="A516" s="1"/>
      <c r="B516" s="1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ht="12.75" customHeight="1">
      <c r="A517" s="1"/>
      <c r="B517" s="1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ht="12.75" customHeight="1">
      <c r="A518" s="1"/>
      <c r="B518" s="1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ht="12.75" customHeight="1">
      <c r="A519" s="1"/>
      <c r="B519" s="1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ht="12.75" customHeight="1">
      <c r="A520" s="1"/>
      <c r="B520" s="1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ht="12.75" customHeight="1">
      <c r="A521" s="1"/>
      <c r="B521" s="1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ht="12.75" customHeight="1">
      <c r="A522" s="1"/>
      <c r="B522" s="1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ht="12.75" customHeight="1">
      <c r="A523" s="1"/>
      <c r="B523" s="1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ht="12.75" customHeight="1">
      <c r="A524" s="1"/>
      <c r="B524" s="1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ht="12.75" customHeight="1">
      <c r="A525" s="1"/>
      <c r="B525" s="1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ht="12.75" customHeight="1">
      <c r="A526" s="1"/>
      <c r="B526" s="1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ht="12.75" customHeight="1">
      <c r="A527" s="1"/>
      <c r="B527" s="1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ht="12.75" customHeight="1">
      <c r="A528" s="1"/>
      <c r="B528" s="1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ht="12.75" customHeight="1">
      <c r="A529" s="1"/>
      <c r="B529" s="1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ht="12.75" customHeight="1">
      <c r="A530" s="1"/>
      <c r="B530" s="1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ht="12.75" customHeight="1">
      <c r="A531" s="1"/>
      <c r="B531" s="1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ht="12.75" customHeight="1">
      <c r="A532" s="1"/>
      <c r="B532" s="1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ht="12.75" customHeight="1">
      <c r="A533" s="1"/>
      <c r="B533" s="1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ht="12.75" customHeight="1">
      <c r="A534" s="1"/>
      <c r="B534" s="1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ht="12.75" customHeight="1">
      <c r="A535" s="1"/>
      <c r="B535" s="1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ht="12.75" customHeight="1">
      <c r="A536" s="1"/>
      <c r="B536" s="1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ht="12.75" customHeight="1">
      <c r="A537" s="1"/>
      <c r="B537" s="1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ht="12.75" customHeight="1">
      <c r="A538" s="1"/>
      <c r="B538" s="1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ht="12.75" customHeight="1">
      <c r="A539" s="1"/>
      <c r="B539" s="1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ht="12.75" customHeight="1">
      <c r="A540" s="1"/>
      <c r="B540" s="1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ht="12.75" customHeight="1">
      <c r="A541" s="1"/>
      <c r="B541" s="1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ht="12.75" customHeight="1">
      <c r="A542" s="1"/>
      <c r="B542" s="1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ht="12.75" customHeight="1">
      <c r="A543" s="1"/>
      <c r="B543" s="1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ht="12.75" customHeight="1">
      <c r="A544" s="1"/>
      <c r="B544" s="1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ht="12.75" customHeight="1">
      <c r="A545" s="1"/>
      <c r="B545" s="1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ht="12.75" customHeight="1">
      <c r="A546" s="1"/>
      <c r="B546" s="1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ht="12.75" customHeight="1">
      <c r="A547" s="1"/>
      <c r="B547" s="1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ht="12.75" customHeight="1">
      <c r="A548" s="1"/>
      <c r="B548" s="1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ht="12.75" customHeight="1">
      <c r="A549" s="1"/>
      <c r="B549" s="1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ht="12.75" customHeight="1">
      <c r="A550" s="1"/>
      <c r="B550" s="1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ht="12.75" customHeight="1">
      <c r="A551" s="1"/>
      <c r="B551" s="1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ht="12.75" customHeight="1">
      <c r="A552" s="1"/>
      <c r="B552" s="1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ht="12.75" customHeight="1">
      <c r="A553" s="1"/>
      <c r="B553" s="1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ht="12.75" customHeight="1">
      <c r="A554" s="1"/>
      <c r="B554" s="1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ht="12.75" customHeight="1">
      <c r="A555" s="1"/>
      <c r="B555" s="1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ht="12.75" customHeight="1">
      <c r="A556" s="1"/>
      <c r="B556" s="1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ht="12.75" customHeight="1">
      <c r="A557" s="1"/>
      <c r="B557" s="1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ht="12.75" customHeight="1">
      <c r="A558" s="1"/>
      <c r="B558" s="1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ht="12.75" customHeight="1">
      <c r="A559" s="1"/>
      <c r="B559" s="1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ht="12.75" customHeight="1">
      <c r="A560" s="1"/>
      <c r="B560" s="1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ht="12.75" customHeight="1">
      <c r="A561" s="1"/>
      <c r="B561" s="1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ht="12.75" customHeight="1">
      <c r="A562" s="1"/>
      <c r="B562" s="1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ht="12.75" customHeight="1">
      <c r="A563" s="1"/>
      <c r="B563" s="1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ht="12.75" customHeight="1">
      <c r="A564" s="1"/>
      <c r="B564" s="1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ht="12.75" customHeight="1">
      <c r="A565" s="1"/>
      <c r="B565" s="1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ht="12.75" customHeight="1">
      <c r="A566" s="1"/>
      <c r="B566" s="1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ht="12.75" customHeight="1">
      <c r="A567" s="1"/>
      <c r="B567" s="1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ht="12.75" customHeight="1">
      <c r="A568" s="1"/>
      <c r="B568" s="1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ht="12.75" customHeight="1">
      <c r="A569" s="1"/>
      <c r="B569" s="1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ht="12.75" customHeight="1">
      <c r="A570" s="1"/>
      <c r="B570" s="1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ht="12.75" customHeight="1">
      <c r="A571" s="1"/>
      <c r="B571" s="1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ht="12.75" customHeight="1">
      <c r="A572" s="1"/>
      <c r="B572" s="1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ht="12.75" customHeight="1">
      <c r="A573" s="1"/>
      <c r="B573" s="1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ht="12.75" customHeight="1">
      <c r="A574" s="1"/>
      <c r="B574" s="1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ht="12.75" customHeight="1">
      <c r="A575" s="1"/>
      <c r="B575" s="1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ht="12.75" customHeight="1">
      <c r="A576" s="1"/>
      <c r="B576" s="1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ht="12.75" customHeight="1">
      <c r="A577" s="1"/>
      <c r="B577" s="1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ht="12.75" customHeight="1">
      <c r="A578" s="1"/>
      <c r="B578" s="1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ht="12.75" customHeight="1">
      <c r="A579" s="1"/>
      <c r="B579" s="1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ht="12.75" customHeight="1">
      <c r="A580" s="1"/>
      <c r="B580" s="1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ht="12.75" customHeight="1">
      <c r="A581" s="1"/>
      <c r="B581" s="1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ht="12.75" customHeight="1">
      <c r="A582" s="1"/>
      <c r="B582" s="1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ht="12.75" customHeight="1">
      <c r="A583" s="1"/>
      <c r="B583" s="1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ht="12.75" customHeight="1">
      <c r="A584" s="1"/>
      <c r="B584" s="1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ht="12.75" customHeight="1">
      <c r="A585" s="1"/>
      <c r="B585" s="1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ht="12.75" customHeight="1">
      <c r="A586" s="1"/>
      <c r="B586" s="1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ht="12.75" customHeight="1">
      <c r="A587" s="1"/>
      <c r="B587" s="1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ht="12.75" customHeight="1">
      <c r="A588" s="1"/>
      <c r="B588" s="1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ht="12.75" customHeight="1">
      <c r="A589" s="1"/>
      <c r="B589" s="1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ht="12.75" customHeight="1">
      <c r="A590" s="1"/>
      <c r="B590" s="1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ht="12.75" customHeight="1">
      <c r="A591" s="1"/>
      <c r="B591" s="1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ht="12.75" customHeight="1">
      <c r="A592" s="1"/>
      <c r="B592" s="1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ht="12.75" customHeight="1">
      <c r="A593" s="1"/>
      <c r="B593" s="1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ht="12.75" customHeight="1">
      <c r="A594" s="1"/>
      <c r="B594" s="1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ht="12.75" customHeight="1">
      <c r="A595" s="1"/>
      <c r="B595" s="1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ht="12.75" customHeight="1">
      <c r="A596" s="1"/>
      <c r="B596" s="1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ht="12.75" customHeight="1">
      <c r="A597" s="1"/>
      <c r="B597" s="1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ht="12.75" customHeight="1">
      <c r="A598" s="1"/>
      <c r="B598" s="1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ht="12.75" customHeight="1">
      <c r="A599" s="1"/>
      <c r="B599" s="1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ht="12.75" customHeight="1">
      <c r="A600" s="1"/>
      <c r="B600" s="1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ht="12.75" customHeight="1">
      <c r="A601" s="1"/>
      <c r="B601" s="1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ht="12.75" customHeight="1">
      <c r="A602" s="1"/>
      <c r="B602" s="1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ht="12.75" customHeight="1">
      <c r="A603" s="1"/>
      <c r="B603" s="1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ht="12.75" customHeight="1">
      <c r="A604" s="1"/>
      <c r="B604" s="1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ht="12.75" customHeight="1">
      <c r="A605" s="1"/>
      <c r="B605" s="1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ht="12.75" customHeight="1">
      <c r="A606" s="1"/>
      <c r="B606" s="1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ht="12.75" customHeight="1">
      <c r="A607" s="1"/>
      <c r="B607" s="1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ht="12.75" customHeight="1">
      <c r="A608" s="1"/>
      <c r="B608" s="1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ht="12.75" customHeight="1">
      <c r="A609" s="1"/>
      <c r="B609" s="1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ht="12.75" customHeight="1">
      <c r="A610" s="1"/>
      <c r="B610" s="1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ht="12.75" customHeight="1">
      <c r="A611" s="1"/>
      <c r="B611" s="1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ht="12.75" customHeight="1">
      <c r="A612" s="1"/>
      <c r="B612" s="1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ht="12.75" customHeight="1">
      <c r="A613" s="1"/>
      <c r="B613" s="1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ht="12.75" customHeight="1">
      <c r="A614" s="1"/>
      <c r="B614" s="1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ht="12.75" customHeight="1">
      <c r="A615" s="1"/>
      <c r="B615" s="1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ht="12.75" customHeight="1">
      <c r="A616" s="1"/>
      <c r="B616" s="1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ht="12.75" customHeight="1">
      <c r="A617" s="1"/>
      <c r="B617" s="1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ht="12.75" customHeight="1">
      <c r="A618" s="1"/>
      <c r="B618" s="1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ht="12.75" customHeight="1">
      <c r="A619" s="1"/>
      <c r="B619" s="1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ht="12.75" customHeight="1">
      <c r="A620" s="1"/>
      <c r="B620" s="1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ht="12.75" customHeight="1">
      <c r="A621" s="1"/>
      <c r="B621" s="1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ht="12.75" customHeight="1">
      <c r="A622" s="1"/>
      <c r="B622" s="1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ht="12.75" customHeight="1">
      <c r="A623" s="1"/>
      <c r="B623" s="1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ht="12.75" customHeight="1">
      <c r="A624" s="1"/>
      <c r="B624" s="1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ht="12.75" customHeight="1">
      <c r="A625" s="1"/>
      <c r="B625" s="1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ht="12.75" customHeight="1">
      <c r="A626" s="1"/>
      <c r="B626" s="1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ht="12.75" customHeight="1">
      <c r="A627" s="1"/>
      <c r="B627" s="1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ht="12.75" customHeight="1">
      <c r="A628" s="1"/>
      <c r="B628" s="1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ht="12.75" customHeight="1">
      <c r="A629" s="1"/>
      <c r="B629" s="1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ht="12.75" customHeight="1">
      <c r="A630" s="1"/>
      <c r="B630" s="1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ht="12.75" customHeight="1">
      <c r="A631" s="1"/>
      <c r="B631" s="1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ht="12.75" customHeight="1">
      <c r="A632" s="1"/>
      <c r="B632" s="1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ht="12.75" customHeight="1">
      <c r="A633" s="1"/>
      <c r="B633" s="1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ht="12.75" customHeight="1">
      <c r="A634" s="1"/>
      <c r="B634" s="1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ht="12.75" customHeight="1">
      <c r="A635" s="1"/>
      <c r="B635" s="1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ht="12.75" customHeight="1">
      <c r="A636" s="1"/>
      <c r="B636" s="1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ht="12.75" customHeight="1">
      <c r="A637" s="1"/>
      <c r="B637" s="1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ht="12.75" customHeight="1">
      <c r="A638" s="1"/>
      <c r="B638" s="1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ht="12.75" customHeight="1">
      <c r="A639" s="1"/>
      <c r="B639" s="1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ht="12.75" customHeight="1">
      <c r="A640" s="1"/>
      <c r="B640" s="1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ht="12.75" customHeight="1">
      <c r="A641" s="1"/>
      <c r="B641" s="1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ht="12.75" customHeight="1">
      <c r="A642" s="1"/>
      <c r="B642" s="1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ht="12.75" customHeight="1">
      <c r="A643" s="1"/>
      <c r="B643" s="1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ht="12.75" customHeight="1">
      <c r="A644" s="1"/>
      <c r="B644" s="1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ht="12.75" customHeight="1">
      <c r="A645" s="1"/>
      <c r="B645" s="1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ht="12.75" customHeight="1">
      <c r="A646" s="1"/>
      <c r="B646" s="1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ht="12.75" customHeight="1">
      <c r="A647" s="1"/>
      <c r="B647" s="1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ht="12.75" customHeight="1">
      <c r="A648" s="1"/>
      <c r="B648" s="1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ht="12.75" customHeight="1">
      <c r="A649" s="1"/>
      <c r="B649" s="1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ht="12.75" customHeight="1">
      <c r="A650" s="1"/>
      <c r="B650" s="1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ht="12.75" customHeight="1">
      <c r="A651" s="1"/>
      <c r="B651" s="1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ht="12.75" customHeight="1">
      <c r="A652" s="1"/>
      <c r="B652" s="1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ht="12.75" customHeight="1">
      <c r="A653" s="1"/>
      <c r="B653" s="1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ht="12.75" customHeight="1">
      <c r="A654" s="1"/>
      <c r="B654" s="1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ht="12.75" customHeight="1">
      <c r="A655" s="1"/>
      <c r="B655" s="1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ht="12.75" customHeight="1">
      <c r="A656" s="1"/>
      <c r="B656" s="1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ht="12.75" customHeight="1">
      <c r="A657" s="1"/>
      <c r="B657" s="1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ht="12.75" customHeight="1">
      <c r="A658" s="1"/>
      <c r="B658" s="1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ht="12.75" customHeight="1">
      <c r="A659" s="1"/>
      <c r="B659" s="1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ht="12.75" customHeight="1">
      <c r="A660" s="1"/>
      <c r="B660" s="1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ht="12.75" customHeight="1">
      <c r="A661" s="1"/>
      <c r="B661" s="1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ht="12.75" customHeight="1">
      <c r="A662" s="1"/>
      <c r="B662" s="1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ht="12.75" customHeight="1">
      <c r="A663" s="1"/>
      <c r="B663" s="1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ht="12.75" customHeight="1">
      <c r="A664" s="1"/>
      <c r="B664" s="1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ht="12.75" customHeight="1">
      <c r="A665" s="1"/>
      <c r="B665" s="1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ht="12.75" customHeight="1">
      <c r="A666" s="1"/>
      <c r="B666" s="1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ht="12.75" customHeight="1">
      <c r="A667" s="1"/>
      <c r="B667" s="1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ht="12.75" customHeight="1">
      <c r="A668" s="1"/>
      <c r="B668" s="1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ht="12.75" customHeight="1">
      <c r="A669" s="1"/>
      <c r="B669" s="1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ht="12.75" customHeight="1">
      <c r="A670" s="1"/>
      <c r="B670" s="1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ht="12.75" customHeight="1">
      <c r="A671" s="1"/>
      <c r="B671" s="1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ht="12.75" customHeight="1">
      <c r="A672" s="1"/>
      <c r="B672" s="1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ht="12.75" customHeight="1">
      <c r="A673" s="1"/>
      <c r="B673" s="1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ht="12.75" customHeight="1">
      <c r="A674" s="1"/>
      <c r="B674" s="1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ht="12.75" customHeight="1">
      <c r="A675" s="1"/>
      <c r="B675" s="1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ht="12.75" customHeight="1">
      <c r="A676" s="1"/>
      <c r="B676" s="1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ht="12.75" customHeight="1">
      <c r="A677" s="1"/>
      <c r="B677" s="1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ht="12.75" customHeight="1">
      <c r="A678" s="1"/>
      <c r="B678" s="1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ht="12.75" customHeight="1">
      <c r="A679" s="1"/>
      <c r="B679" s="1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ht="12.75" customHeight="1">
      <c r="A680" s="1"/>
      <c r="B680" s="1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ht="12.75" customHeight="1">
      <c r="A681" s="1"/>
      <c r="B681" s="1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ht="12.75" customHeight="1">
      <c r="A682" s="1"/>
      <c r="B682" s="1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ht="12.75" customHeight="1">
      <c r="A683" s="1"/>
      <c r="B683" s="1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ht="12.75" customHeight="1">
      <c r="A684" s="1"/>
      <c r="B684" s="1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ht="12.75" customHeight="1">
      <c r="A685" s="1"/>
      <c r="B685" s="1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ht="12.75" customHeight="1">
      <c r="A686" s="1"/>
      <c r="B686" s="1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ht="12.75" customHeight="1">
      <c r="A687" s="1"/>
      <c r="B687" s="1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ht="12.75" customHeight="1">
      <c r="A688" s="1"/>
      <c r="B688" s="1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ht="12.75" customHeight="1">
      <c r="A689" s="1"/>
      <c r="B689" s="1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ht="12.75" customHeight="1">
      <c r="A690" s="1"/>
      <c r="B690" s="1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ht="12.75" customHeight="1">
      <c r="A691" s="1"/>
      <c r="B691" s="1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ht="12.75" customHeight="1">
      <c r="A692" s="1"/>
      <c r="B692" s="1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ht="12.75" customHeight="1">
      <c r="A693" s="1"/>
      <c r="B693" s="1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ht="12.75" customHeight="1">
      <c r="A694" s="1"/>
      <c r="B694" s="1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ht="12.75" customHeight="1">
      <c r="A695" s="1"/>
      <c r="B695" s="1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ht="12.75" customHeight="1">
      <c r="A696" s="1"/>
      <c r="B696" s="1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ht="12.75" customHeight="1">
      <c r="A697" s="1"/>
      <c r="B697" s="1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ht="12.75" customHeight="1">
      <c r="A698" s="1"/>
      <c r="B698" s="1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ht="12.75" customHeight="1">
      <c r="A699" s="1"/>
      <c r="B699" s="1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ht="12.75" customHeight="1">
      <c r="A700" s="1"/>
      <c r="B700" s="1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ht="12.75" customHeight="1">
      <c r="A701" s="1"/>
      <c r="B701" s="1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ht="12.75" customHeight="1">
      <c r="A702" s="1"/>
      <c r="B702" s="1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ht="12.75" customHeight="1">
      <c r="A703" s="1"/>
      <c r="B703" s="1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ht="12.75" customHeight="1">
      <c r="A704" s="1"/>
      <c r="B704" s="1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ht="12.75" customHeight="1">
      <c r="A705" s="1"/>
      <c r="B705" s="1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ht="12.75" customHeight="1">
      <c r="A706" s="1"/>
      <c r="B706" s="1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ht="12.75" customHeight="1">
      <c r="A707" s="1"/>
      <c r="B707" s="1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ht="12.75" customHeight="1">
      <c r="A708" s="1"/>
      <c r="B708" s="1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ht="12.75" customHeight="1">
      <c r="A709" s="1"/>
      <c r="B709" s="1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ht="12.75" customHeight="1">
      <c r="A710" s="1"/>
      <c r="B710" s="1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ht="12.75" customHeight="1">
      <c r="A711" s="1"/>
      <c r="B711" s="1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ht="12.75" customHeight="1">
      <c r="A712" s="1"/>
      <c r="B712" s="1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ht="12.75" customHeight="1">
      <c r="A713" s="1"/>
      <c r="B713" s="1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ht="12.75" customHeight="1">
      <c r="A714" s="1"/>
      <c r="B714" s="1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ht="12.75" customHeight="1">
      <c r="A715" s="1"/>
      <c r="B715" s="1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ht="12.75" customHeight="1">
      <c r="A716" s="1"/>
      <c r="B716" s="1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ht="12.75" customHeight="1">
      <c r="A717" s="1"/>
      <c r="B717" s="1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ht="12.75" customHeight="1">
      <c r="A718" s="1"/>
      <c r="B718" s="1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ht="12.75" customHeight="1">
      <c r="A719" s="1"/>
      <c r="B719" s="1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ht="12.75" customHeight="1">
      <c r="A720" s="1"/>
      <c r="B720" s="1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ht="12.75" customHeight="1">
      <c r="A721" s="1"/>
      <c r="B721" s="1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ht="12.75" customHeight="1">
      <c r="A722" s="1"/>
      <c r="B722" s="1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ht="12.75" customHeight="1">
      <c r="A723" s="1"/>
      <c r="B723" s="1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ht="12.75" customHeight="1">
      <c r="A724" s="1"/>
      <c r="B724" s="1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ht="12.75" customHeight="1">
      <c r="A725" s="1"/>
      <c r="B725" s="1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ht="12.75" customHeight="1">
      <c r="A726" s="1"/>
      <c r="B726" s="1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ht="12.75" customHeight="1">
      <c r="A727" s="1"/>
      <c r="B727" s="1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ht="12.75" customHeight="1">
      <c r="A728" s="1"/>
      <c r="B728" s="1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ht="12.75" customHeight="1">
      <c r="A729" s="1"/>
      <c r="B729" s="1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ht="12.75" customHeight="1">
      <c r="A730" s="1"/>
      <c r="B730" s="1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ht="12.75" customHeight="1">
      <c r="A731" s="1"/>
      <c r="B731" s="1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ht="12.75" customHeight="1">
      <c r="A732" s="1"/>
      <c r="B732" s="1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ht="12.75" customHeight="1">
      <c r="A733" s="1"/>
      <c r="B733" s="1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ht="12.75" customHeight="1">
      <c r="A734" s="1"/>
      <c r="B734" s="1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ht="12.75" customHeight="1">
      <c r="A735" s="1"/>
      <c r="B735" s="1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ht="12.75" customHeight="1">
      <c r="A736" s="1"/>
      <c r="B736" s="1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ht="12.75" customHeight="1">
      <c r="A737" s="1"/>
      <c r="B737" s="1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ht="12.75" customHeight="1">
      <c r="A738" s="1"/>
      <c r="B738" s="1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ht="12.75" customHeight="1">
      <c r="A739" s="1"/>
      <c r="B739" s="1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ht="12.75" customHeight="1">
      <c r="A740" s="1"/>
      <c r="B740" s="1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ht="12.75" customHeight="1">
      <c r="A741" s="1"/>
      <c r="B741" s="1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ht="12.75" customHeight="1">
      <c r="A742" s="1"/>
      <c r="B742" s="1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ht="12.75" customHeight="1">
      <c r="A743" s="1"/>
      <c r="B743" s="1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ht="12.75" customHeight="1">
      <c r="A744" s="1"/>
      <c r="B744" s="1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ht="12.75" customHeight="1">
      <c r="A745" s="1"/>
      <c r="B745" s="1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ht="12.75" customHeight="1">
      <c r="A746" s="1"/>
      <c r="B746" s="1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ht="12.75" customHeight="1">
      <c r="A747" s="1"/>
      <c r="B747" s="1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ht="12.75" customHeight="1">
      <c r="A748" s="1"/>
      <c r="B748" s="1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ht="12.75" customHeight="1">
      <c r="A749" s="1"/>
      <c r="B749" s="1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ht="12.75" customHeight="1">
      <c r="A750" s="1"/>
      <c r="B750" s="1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ht="12.75" customHeight="1">
      <c r="A751" s="1"/>
      <c r="B751" s="1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ht="12.75" customHeight="1">
      <c r="A752" s="1"/>
      <c r="B752" s="1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ht="12.75" customHeight="1">
      <c r="A753" s="1"/>
      <c r="B753" s="1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ht="12.75" customHeight="1">
      <c r="A754" s="1"/>
      <c r="B754" s="1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ht="12.75" customHeight="1">
      <c r="A755" s="1"/>
      <c r="B755" s="1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ht="12.75" customHeight="1">
      <c r="A756" s="1"/>
      <c r="B756" s="1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ht="12.75" customHeight="1">
      <c r="A757" s="1"/>
      <c r="B757" s="1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ht="12.75" customHeight="1">
      <c r="A758" s="1"/>
      <c r="B758" s="1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ht="12.75" customHeight="1">
      <c r="A759" s="1"/>
      <c r="B759" s="1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ht="12.75" customHeight="1">
      <c r="A760" s="1"/>
      <c r="B760" s="1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ht="12.75" customHeight="1">
      <c r="A761" s="1"/>
      <c r="B761" s="1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ht="12.75" customHeight="1">
      <c r="A762" s="1"/>
      <c r="B762" s="1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ht="12.75" customHeight="1">
      <c r="A763" s="1"/>
      <c r="B763" s="1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ht="12.75" customHeight="1">
      <c r="A764" s="1"/>
      <c r="B764" s="1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ht="12.75" customHeight="1">
      <c r="A765" s="1"/>
      <c r="B765" s="1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ht="12.75" customHeight="1">
      <c r="A766" s="1"/>
      <c r="B766" s="1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ht="12.75" customHeight="1">
      <c r="A767" s="1"/>
      <c r="B767" s="1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ht="12.75" customHeight="1">
      <c r="A768" s="1"/>
      <c r="B768" s="1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ht="12.75" customHeight="1">
      <c r="A769" s="1"/>
      <c r="B769" s="1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ht="12.75" customHeight="1">
      <c r="A770" s="1"/>
      <c r="B770" s="1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ht="12.75" customHeight="1">
      <c r="A771" s="1"/>
      <c r="B771" s="1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ht="12.75" customHeight="1">
      <c r="A772" s="1"/>
      <c r="B772" s="1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ht="12.75" customHeight="1">
      <c r="A773" s="1"/>
      <c r="B773" s="1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ht="12.75" customHeight="1">
      <c r="A774" s="1"/>
      <c r="B774" s="1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ht="12.75" customHeight="1">
      <c r="A775" s="1"/>
      <c r="B775" s="1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ht="12.75" customHeight="1">
      <c r="A776" s="1"/>
      <c r="B776" s="1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ht="12.75" customHeight="1">
      <c r="A777" s="1"/>
      <c r="B777" s="1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ht="12.75" customHeight="1">
      <c r="A778" s="1"/>
      <c r="B778" s="1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ht="12.75" customHeight="1">
      <c r="A779" s="1"/>
      <c r="B779" s="1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ht="12.75" customHeight="1">
      <c r="A780" s="1"/>
      <c r="B780" s="1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ht="12.75" customHeight="1">
      <c r="A781" s="1"/>
      <c r="B781" s="1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ht="12.75" customHeight="1">
      <c r="A782" s="1"/>
      <c r="B782" s="1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ht="12.75" customHeight="1">
      <c r="A783" s="1"/>
      <c r="B783" s="1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ht="12.75" customHeight="1">
      <c r="A784" s="1"/>
      <c r="B784" s="1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ht="12.75" customHeight="1">
      <c r="A785" s="1"/>
      <c r="B785" s="1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ht="12.75" customHeight="1">
      <c r="A786" s="1"/>
      <c r="B786" s="1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ht="12.75" customHeight="1">
      <c r="A787" s="1"/>
      <c r="B787" s="1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ht="12.75" customHeight="1">
      <c r="A788" s="1"/>
      <c r="B788" s="1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ht="12.75" customHeight="1">
      <c r="A789" s="1"/>
      <c r="B789" s="1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ht="12.75" customHeight="1">
      <c r="A790" s="1"/>
      <c r="B790" s="1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ht="12.75" customHeight="1">
      <c r="A791" s="1"/>
      <c r="B791" s="1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ht="12.75" customHeight="1">
      <c r="A792" s="1"/>
      <c r="B792" s="1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ht="12.75" customHeight="1">
      <c r="A793" s="1"/>
      <c r="B793" s="1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ht="12.75" customHeight="1">
      <c r="A794" s="1"/>
      <c r="B794" s="1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ht="12.75" customHeight="1">
      <c r="A795" s="1"/>
      <c r="B795" s="1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ht="12.75" customHeight="1">
      <c r="A796" s="1"/>
      <c r="B796" s="1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ht="12.75" customHeight="1">
      <c r="A797" s="1"/>
      <c r="B797" s="1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ht="12.75" customHeight="1">
      <c r="A798" s="1"/>
      <c r="B798" s="1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ht="12.75" customHeight="1">
      <c r="A799" s="1"/>
      <c r="B799" s="1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ht="12.75" customHeight="1">
      <c r="A800" s="1"/>
      <c r="B800" s="1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ht="12.75" customHeight="1">
      <c r="A801" s="1"/>
      <c r="B801" s="1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ht="12.75" customHeight="1">
      <c r="A802" s="1"/>
      <c r="B802" s="1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ht="12.75" customHeight="1">
      <c r="A803" s="1"/>
      <c r="B803" s="1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ht="12.75" customHeight="1">
      <c r="A804" s="1"/>
      <c r="B804" s="1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ht="12.75" customHeight="1">
      <c r="A805" s="1"/>
      <c r="B805" s="1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ht="12.75" customHeight="1">
      <c r="A806" s="1"/>
      <c r="B806" s="1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ht="12.75" customHeight="1">
      <c r="A807" s="1"/>
      <c r="B807" s="1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ht="12.75" customHeight="1">
      <c r="A808" s="1"/>
      <c r="B808" s="1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ht="12.75" customHeight="1">
      <c r="A809" s="1"/>
      <c r="B809" s="1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ht="12.75" customHeight="1">
      <c r="A810" s="1"/>
      <c r="B810" s="1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ht="12.75" customHeight="1">
      <c r="A811" s="1"/>
      <c r="B811" s="1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ht="12.75" customHeight="1">
      <c r="A812" s="1"/>
      <c r="B812" s="1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ht="12.75" customHeight="1">
      <c r="A813" s="1"/>
      <c r="B813" s="1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ht="12.75" customHeight="1">
      <c r="A814" s="1"/>
      <c r="B814" s="1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ht="12.75" customHeight="1">
      <c r="A815" s="1"/>
      <c r="B815" s="1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ht="12.75" customHeight="1">
      <c r="A816" s="1"/>
      <c r="B816" s="1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ht="12.75" customHeight="1">
      <c r="A817" s="1"/>
      <c r="B817" s="1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ht="12.75" customHeight="1">
      <c r="A818" s="1"/>
      <c r="B818" s="1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ht="12.75" customHeight="1">
      <c r="A819" s="1"/>
      <c r="B819" s="1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ht="12.75" customHeight="1">
      <c r="A820" s="1"/>
      <c r="B820" s="1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ht="12.75" customHeight="1">
      <c r="A821" s="1"/>
      <c r="B821" s="1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ht="12.75" customHeight="1">
      <c r="A822" s="1"/>
      <c r="B822" s="1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ht="12.75" customHeight="1">
      <c r="A823" s="1"/>
      <c r="B823" s="1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ht="12.75" customHeight="1">
      <c r="A824" s="1"/>
      <c r="B824" s="1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ht="12.75" customHeight="1">
      <c r="A825" s="1"/>
      <c r="B825" s="1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ht="12.75" customHeight="1">
      <c r="A826" s="1"/>
      <c r="B826" s="1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ht="12.75" customHeight="1">
      <c r="A827" s="1"/>
      <c r="B827" s="1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ht="12.75" customHeight="1">
      <c r="A828" s="1"/>
      <c r="B828" s="1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ht="12.75" customHeight="1">
      <c r="A829" s="1"/>
      <c r="B829" s="1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ht="12.75" customHeight="1">
      <c r="A830" s="1"/>
      <c r="B830" s="1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ht="12.75" customHeight="1">
      <c r="A831" s="1"/>
      <c r="B831" s="1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ht="12.75" customHeight="1">
      <c r="A832" s="1"/>
      <c r="B832" s="1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ht="12.75" customHeight="1">
      <c r="A833" s="1"/>
      <c r="B833" s="1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ht="12.75" customHeight="1">
      <c r="A834" s="1"/>
      <c r="B834" s="1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ht="12.75" customHeight="1">
      <c r="A835" s="1"/>
      <c r="B835" s="1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ht="12.75" customHeight="1">
      <c r="A836" s="1"/>
      <c r="B836" s="1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ht="12.75" customHeight="1">
      <c r="A837" s="1"/>
      <c r="B837" s="1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ht="12.75" customHeight="1">
      <c r="A838" s="1"/>
      <c r="B838" s="1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ht="12.75" customHeight="1">
      <c r="A839" s="1"/>
      <c r="B839" s="1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ht="12.75" customHeight="1">
      <c r="A840" s="1"/>
      <c r="B840" s="1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ht="12.75" customHeight="1">
      <c r="A841" s="1"/>
      <c r="B841" s="1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ht="12.75" customHeight="1">
      <c r="A842" s="1"/>
      <c r="B842" s="1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ht="12.75" customHeight="1">
      <c r="A843" s="1"/>
      <c r="B843" s="1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ht="12.75" customHeight="1">
      <c r="A844" s="1"/>
      <c r="B844" s="1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ht="12.75" customHeight="1">
      <c r="A845" s="1"/>
      <c r="B845" s="1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ht="12.75" customHeight="1">
      <c r="A846" s="1"/>
      <c r="B846" s="1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ht="12.75" customHeight="1">
      <c r="A847" s="1"/>
      <c r="B847" s="1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ht="12.75" customHeight="1">
      <c r="A848" s="1"/>
      <c r="B848" s="1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ht="12.75" customHeight="1">
      <c r="A849" s="1"/>
      <c r="B849" s="1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ht="12.75" customHeight="1">
      <c r="A850" s="1"/>
      <c r="B850" s="1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ht="12.75" customHeight="1">
      <c r="A851" s="1"/>
      <c r="B851" s="1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ht="12.75" customHeight="1">
      <c r="A852" s="1"/>
      <c r="B852" s="1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ht="12.75" customHeight="1">
      <c r="A853" s="1"/>
      <c r="B853" s="1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ht="12.75" customHeight="1">
      <c r="A854" s="1"/>
      <c r="B854" s="1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ht="12.75" customHeight="1">
      <c r="A855" s="1"/>
      <c r="B855" s="1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ht="12.75" customHeight="1">
      <c r="A856" s="1"/>
      <c r="B856" s="1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ht="12.75" customHeight="1">
      <c r="A857" s="1"/>
      <c r="B857" s="1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ht="12.75" customHeight="1">
      <c r="A858" s="1"/>
      <c r="B858" s="1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ht="12.75" customHeight="1">
      <c r="A859" s="1"/>
      <c r="B859" s="1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ht="12.75" customHeight="1">
      <c r="A860" s="1"/>
      <c r="B860" s="1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ht="12.75" customHeight="1">
      <c r="A861" s="1"/>
      <c r="B861" s="1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ht="12.75" customHeight="1">
      <c r="A862" s="1"/>
      <c r="B862" s="1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ht="12.75" customHeight="1">
      <c r="A863" s="1"/>
      <c r="B863" s="1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ht="12.75" customHeight="1">
      <c r="A864" s="1"/>
      <c r="B864" s="1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ht="12.75" customHeight="1">
      <c r="A865" s="1"/>
      <c r="B865" s="1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ht="12.75" customHeight="1">
      <c r="A866" s="1"/>
      <c r="B866" s="1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ht="12.75" customHeight="1">
      <c r="A867" s="1"/>
      <c r="B867" s="1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ht="12.75" customHeight="1">
      <c r="A868" s="1"/>
      <c r="B868" s="1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ht="12.75" customHeight="1">
      <c r="A869" s="1"/>
      <c r="B869" s="1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ht="12.75" customHeight="1">
      <c r="A870" s="1"/>
      <c r="B870" s="1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ht="12.75" customHeight="1">
      <c r="A871" s="1"/>
      <c r="B871" s="1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ht="12.75" customHeight="1">
      <c r="A872" s="1"/>
      <c r="B872" s="1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ht="12.75" customHeight="1">
      <c r="A873" s="1"/>
      <c r="B873" s="1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ht="12.75" customHeight="1">
      <c r="A874" s="1"/>
      <c r="B874" s="1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ht="12.75" customHeight="1">
      <c r="A875" s="1"/>
      <c r="B875" s="1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ht="12.75" customHeight="1">
      <c r="A876" s="1"/>
      <c r="B876" s="1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ht="12.75" customHeight="1">
      <c r="A877" s="1"/>
      <c r="B877" s="1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ht="12.75" customHeight="1">
      <c r="A878" s="1"/>
      <c r="B878" s="1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ht="12.75" customHeight="1">
      <c r="A879" s="1"/>
      <c r="B879" s="1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ht="12.75" customHeight="1">
      <c r="A880" s="1"/>
      <c r="B880" s="1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ht="12.75" customHeight="1">
      <c r="A881" s="1"/>
      <c r="B881" s="1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ht="12.75" customHeight="1">
      <c r="A882" s="1"/>
      <c r="B882" s="1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ht="12.75" customHeight="1">
      <c r="A883" s="1"/>
      <c r="B883" s="1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ht="12.75" customHeight="1">
      <c r="A884" s="1"/>
      <c r="B884" s="1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ht="12.75" customHeight="1">
      <c r="A885" s="1"/>
      <c r="B885" s="1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ht="12.75" customHeight="1">
      <c r="A886" s="1"/>
      <c r="B886" s="1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ht="12.75" customHeight="1">
      <c r="A887" s="1"/>
      <c r="B887" s="1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ht="12.75" customHeight="1">
      <c r="A888" s="1"/>
      <c r="B888" s="1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ht="12.75" customHeight="1">
      <c r="A889" s="1"/>
      <c r="B889" s="1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ht="12.75" customHeight="1">
      <c r="A890" s="1"/>
      <c r="B890" s="1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ht="12.75" customHeight="1">
      <c r="A891" s="1"/>
      <c r="B891" s="1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ht="12.75" customHeight="1">
      <c r="A892" s="1"/>
      <c r="B892" s="1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ht="12.75" customHeight="1">
      <c r="A893" s="1"/>
      <c r="B893" s="1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ht="12.75" customHeight="1">
      <c r="A894" s="1"/>
      <c r="B894" s="1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ht="12.75" customHeight="1">
      <c r="A895" s="1"/>
      <c r="B895" s="1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ht="12.75" customHeight="1">
      <c r="A896" s="1"/>
      <c r="B896" s="1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ht="12.75" customHeight="1">
      <c r="A897" s="1"/>
      <c r="B897" s="1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ht="12.75" customHeight="1">
      <c r="A898" s="1"/>
      <c r="B898" s="1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ht="12.75" customHeight="1">
      <c r="A899" s="1"/>
      <c r="B899" s="1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ht="12.75" customHeight="1">
      <c r="A900" s="1"/>
      <c r="B900" s="1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ht="12.75" customHeight="1">
      <c r="A901" s="1"/>
      <c r="B901" s="1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ht="12.75" customHeight="1">
      <c r="A902" s="1"/>
      <c r="B902" s="1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ht="12.75" customHeight="1">
      <c r="A903" s="1"/>
      <c r="B903" s="1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ht="12.75" customHeight="1">
      <c r="A904" s="1"/>
      <c r="B904" s="1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ht="12.75" customHeight="1">
      <c r="A905" s="1"/>
      <c r="B905" s="1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ht="12.75" customHeight="1">
      <c r="A906" s="1"/>
      <c r="B906" s="1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ht="12.75" customHeight="1">
      <c r="A907" s="1"/>
      <c r="B907" s="1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ht="12.75" customHeight="1">
      <c r="A908" s="1"/>
      <c r="B908" s="1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ht="12.75" customHeight="1">
      <c r="A909" s="1"/>
      <c r="B909" s="1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ht="12.75" customHeight="1">
      <c r="A910" s="1"/>
      <c r="B910" s="1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ht="12.75" customHeight="1">
      <c r="A911" s="1"/>
      <c r="B911" s="1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ht="12.75" customHeight="1">
      <c r="A912" s="1"/>
      <c r="B912" s="1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ht="12.75" customHeight="1">
      <c r="A913" s="1"/>
      <c r="B913" s="1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ht="12.75" customHeight="1">
      <c r="A914" s="1"/>
      <c r="B914" s="1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ht="12.75" customHeight="1">
      <c r="A915" s="1"/>
      <c r="B915" s="1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ht="12.75" customHeight="1">
      <c r="A916" s="1"/>
      <c r="B916" s="1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ht="12.75" customHeight="1">
      <c r="A917" s="1"/>
      <c r="B917" s="1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ht="12.75" customHeight="1">
      <c r="A918" s="1"/>
      <c r="B918" s="1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ht="12.75" customHeight="1">
      <c r="A919" s="1"/>
      <c r="B919" s="1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ht="12.75" customHeight="1">
      <c r="A920" s="1"/>
      <c r="B920" s="1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ht="12.75" customHeight="1">
      <c r="A921" s="1"/>
      <c r="B921" s="1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ht="12.75" customHeight="1">
      <c r="A922" s="1"/>
      <c r="B922" s="1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ht="12.75" customHeight="1">
      <c r="A923" s="1"/>
      <c r="B923" s="1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ht="12.75" customHeight="1">
      <c r="A924" s="1"/>
      <c r="B924" s="1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ht="12.75" customHeight="1">
      <c r="A925" s="1"/>
      <c r="B925" s="1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ht="12.75" customHeight="1">
      <c r="A926" s="1"/>
      <c r="B926" s="1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ht="12.75" customHeight="1">
      <c r="A927" s="1"/>
      <c r="B927" s="1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ht="12.75" customHeight="1">
      <c r="A928" s="1"/>
      <c r="B928" s="1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ht="12.75" customHeight="1">
      <c r="A929" s="1"/>
      <c r="B929" s="1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ht="12.75" customHeight="1">
      <c r="A930" s="1"/>
      <c r="B930" s="1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ht="12.75" customHeight="1">
      <c r="A931" s="1"/>
      <c r="B931" s="1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ht="12.75" customHeight="1">
      <c r="A932" s="1"/>
      <c r="B932" s="1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ht="12.75" customHeight="1">
      <c r="A933" s="1"/>
      <c r="B933" s="1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ht="12.75" customHeight="1">
      <c r="A934" s="1"/>
      <c r="B934" s="1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ht="12.75" customHeight="1">
      <c r="A935" s="1"/>
      <c r="B935" s="1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ht="12.75" customHeight="1">
      <c r="A936" s="1"/>
      <c r="B936" s="1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ht="12.75" customHeight="1">
      <c r="A937" s="1"/>
      <c r="B937" s="1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ht="12.75" customHeight="1">
      <c r="A938" s="1"/>
      <c r="B938" s="1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ht="12.75" customHeight="1">
      <c r="A939" s="1"/>
      <c r="B939" s="1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ht="12.75" customHeight="1">
      <c r="A940" s="1"/>
      <c r="B940" s="1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ht="12.75" customHeight="1">
      <c r="A941" s="1"/>
      <c r="B941" s="1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ht="12.75" customHeight="1">
      <c r="A942" s="1"/>
      <c r="B942" s="1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ht="12.75" customHeight="1">
      <c r="A943" s="1"/>
      <c r="B943" s="1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ht="12.75" customHeight="1">
      <c r="A944" s="1"/>
      <c r="B944" s="1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ht="12.75" customHeight="1">
      <c r="A945" s="1"/>
      <c r="B945" s="1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ht="12.75" customHeight="1">
      <c r="A946" s="1"/>
      <c r="B946" s="1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ht="12.75" customHeight="1">
      <c r="A947" s="1"/>
      <c r="B947" s="1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ht="12.75" customHeight="1">
      <c r="A948" s="1"/>
      <c r="B948" s="1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ht="12.75" customHeight="1">
      <c r="A949" s="1"/>
      <c r="B949" s="1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ht="12.75" customHeight="1">
      <c r="A950" s="1"/>
      <c r="B950" s="1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ht="12.75" customHeight="1">
      <c r="A951" s="1"/>
      <c r="B951" s="1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ht="12.75" customHeight="1">
      <c r="A952" s="1"/>
      <c r="B952" s="1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ht="12.75" customHeight="1">
      <c r="A953" s="1"/>
      <c r="B953" s="1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ht="12.75" customHeight="1">
      <c r="A954" s="1"/>
      <c r="B954" s="1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ht="12.75" customHeight="1">
      <c r="A955" s="1"/>
      <c r="B955" s="1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ht="12.75" customHeight="1">
      <c r="A956" s="1"/>
      <c r="B956" s="1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ht="12.75" customHeight="1">
      <c r="A957" s="1"/>
      <c r="B957" s="1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ht="12.75" customHeight="1">
      <c r="A958" s="1"/>
      <c r="B958" s="1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ht="12.75" customHeight="1">
      <c r="A959" s="1"/>
      <c r="B959" s="1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ht="12.75" customHeight="1">
      <c r="A960" s="1"/>
      <c r="B960" s="1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ht="12.75" customHeight="1">
      <c r="A961" s="1"/>
      <c r="B961" s="1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ht="12.75" customHeight="1">
      <c r="A962" s="1"/>
      <c r="B962" s="1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ht="12.75" customHeight="1">
      <c r="A963" s="1"/>
      <c r="B963" s="1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ht="12.75" customHeight="1">
      <c r="A964" s="1"/>
      <c r="B964" s="1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ht="12.75" customHeight="1">
      <c r="A965" s="1"/>
      <c r="B965" s="1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ht="12.75" customHeight="1">
      <c r="A966" s="1"/>
      <c r="B966" s="1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ht="12.75" customHeight="1">
      <c r="A967" s="1"/>
      <c r="B967" s="1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ht="12.75" customHeight="1">
      <c r="A968" s="1"/>
      <c r="B968" s="1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ht="12.75" customHeight="1">
      <c r="A969" s="1"/>
      <c r="B969" s="1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ht="12.75" customHeight="1">
      <c r="A970" s="1"/>
      <c r="B970" s="1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ht="12.75" customHeight="1">
      <c r="A971" s="1"/>
      <c r="B971" s="1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ht="12.75" customHeight="1">
      <c r="A972" s="1"/>
      <c r="B972" s="1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ht="12.75" customHeight="1">
      <c r="A973" s="1"/>
      <c r="B973" s="1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ht="12.75" customHeight="1">
      <c r="A974" s="1"/>
      <c r="B974" s="1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ht="12.75" customHeight="1">
      <c r="A975" s="1"/>
      <c r="B975" s="1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ht="12.75" customHeight="1">
      <c r="A976" s="1"/>
      <c r="B976" s="1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ht="12.75" customHeight="1">
      <c r="A977" s="1"/>
      <c r="B977" s="1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ht="12.75" customHeight="1">
      <c r="A978" s="1"/>
      <c r="B978" s="1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ht="12.75" customHeight="1">
      <c r="A979" s="1"/>
      <c r="B979" s="1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ht="12.75" customHeight="1">
      <c r="A980" s="1"/>
      <c r="B980" s="1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ht="12.75" customHeight="1">
      <c r="A981" s="1"/>
      <c r="B981" s="1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ht="12.75" customHeight="1">
      <c r="A982" s="1"/>
      <c r="B982" s="1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ht="12.75" customHeight="1">
      <c r="A983" s="1"/>
      <c r="B983" s="1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ht="12.75" customHeight="1">
      <c r="A984" s="1"/>
      <c r="B984" s="1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ht="12.75" customHeight="1">
      <c r="A985" s="1"/>
      <c r="B985" s="1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ht="12.75" customHeight="1">
      <c r="A986" s="1"/>
      <c r="B986" s="1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ht="12.75" customHeight="1">
      <c r="A987" s="1"/>
      <c r="B987" s="1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ht="12.75" customHeight="1">
      <c r="A988" s="1"/>
      <c r="B988" s="1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ht="12.75" customHeight="1">
      <c r="A989" s="1"/>
      <c r="B989" s="1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ht="12.75" customHeight="1">
      <c r="A990" s="1"/>
      <c r="B990" s="1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ht="12.75" customHeight="1">
      <c r="A991" s="1"/>
      <c r="B991" s="1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ht="12.75" customHeight="1">
      <c r="A992" s="1"/>
      <c r="B992" s="1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ht="12.75" customHeight="1">
      <c r="A993" s="1"/>
      <c r="B993" s="1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ht="12.75" customHeight="1">
      <c r="A994" s="1"/>
      <c r="B994" s="1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ht="12.75" customHeight="1">
      <c r="A995" s="1"/>
      <c r="B995" s="1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ht="12.75" customHeight="1">
      <c r="A996" s="1"/>
      <c r="B996" s="1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ht="12.75" customHeight="1">
      <c r="A997" s="1"/>
      <c r="B997" s="1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ht="12.75" customHeight="1">
      <c r="A998" s="1"/>
      <c r="B998" s="1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</sheetData>
  <mergeCells count="16">
    <mergeCell ref="G9:I9"/>
    <mergeCell ref="D9:F9"/>
    <mergeCell ref="V9:X9"/>
    <mergeCell ref="Y9:Y10"/>
    <mergeCell ref="S9:U9"/>
    <mergeCell ref="P9:R9"/>
    <mergeCell ref="M9:O9"/>
    <mergeCell ref="J9:L9"/>
    <mergeCell ref="H3:J3"/>
    <mergeCell ref="H4:J4"/>
    <mergeCell ref="H5:J5"/>
    <mergeCell ref="H6:J6"/>
    <mergeCell ref="H2:J2"/>
    <mergeCell ref="B9:B10"/>
    <mergeCell ref="A9:A10"/>
    <mergeCell ref="C9:C10"/>
  </mergeCells>
  <conditionalFormatting sqref="G11:I12 J12:K12 L11:X12 D11">
    <cfRule type="cellIs" dxfId="0" priority="1" stopIfTrue="1" operator="greaterThanOrEqual">
      <formula>1</formula>
    </cfRule>
  </conditionalFormatting>
  <conditionalFormatting sqref="G11:I12 J12:K12 L11:X12 D11">
    <cfRule type="cellIs" dxfId="1" priority="2" stopIfTrue="1" operator="greaterThanOrEqual">
      <formula>0.95</formula>
    </cfRule>
  </conditionalFormatting>
  <conditionalFormatting sqref="G11:I12 J12:K12 L11:X12 D11">
    <cfRule type="cellIs" dxfId="2" priority="3" stopIfTrue="1" operator="lessThan">
      <formula>0.95</formula>
    </cfRule>
  </conditionalFormatting>
  <conditionalFormatting sqref="J11:K11 G13:X14 D14">
    <cfRule type="cellIs" dxfId="0" priority="4" stopIfTrue="1" operator="greaterThanOrEqual">
      <formula>0.95</formula>
    </cfRule>
  </conditionalFormatting>
  <conditionalFormatting sqref="J11:K11 G13:X14 D14">
    <cfRule type="cellIs" dxfId="1" priority="5" stopIfTrue="1" operator="greaterThanOrEqual">
      <formula>0.9</formula>
    </cfRule>
  </conditionalFormatting>
  <conditionalFormatting sqref="J11:K11 G13:X14 D14">
    <cfRule type="cellIs" dxfId="2" priority="6" stopIfTrue="1" operator="lessThan">
      <formula>0.9</formula>
    </cfRule>
  </conditionalFormatting>
  <conditionalFormatting sqref="G15:X16">
    <cfRule type="cellIs" dxfId="3" priority="7" stopIfTrue="1" operator="greaterThanOrEqual">
      <formula>0.5</formula>
    </cfRule>
  </conditionalFormatting>
  <conditionalFormatting sqref="G15:X16">
    <cfRule type="cellIs" dxfId="4" priority="8" stopIfTrue="1" operator="greaterThanOrEqual">
      <formula>0.4</formula>
    </cfRule>
  </conditionalFormatting>
  <conditionalFormatting sqref="G15:X16">
    <cfRule type="cellIs" dxfId="2" priority="9" stopIfTrue="1" operator="lessThan">
      <formula>0.4</formula>
    </cfRule>
  </conditionalFormatting>
  <conditionalFormatting sqref="D12:F12">
    <cfRule type="cellIs" dxfId="0" priority="10" stopIfTrue="1" operator="greaterThanOrEqual">
      <formula>1</formula>
    </cfRule>
  </conditionalFormatting>
  <conditionalFormatting sqref="D12:F12">
    <cfRule type="cellIs" dxfId="1" priority="11" stopIfTrue="1" operator="greaterThanOrEqual">
      <formula>0.95</formula>
    </cfRule>
  </conditionalFormatting>
  <conditionalFormatting sqref="D12:F12">
    <cfRule type="cellIs" dxfId="2" priority="12" stopIfTrue="1" operator="lessThan">
      <formula>0.95</formula>
    </cfRule>
  </conditionalFormatting>
  <conditionalFormatting sqref="E13:F14">
    <cfRule type="cellIs" dxfId="0" priority="13" stopIfTrue="1" operator="greaterThanOrEqual">
      <formula>0.95</formula>
    </cfRule>
  </conditionalFormatting>
  <conditionalFormatting sqref="E13:F14">
    <cfRule type="cellIs" dxfId="1" priority="14" stopIfTrue="1" operator="greaterThanOrEqual">
      <formula>0.9</formula>
    </cfRule>
  </conditionalFormatting>
  <conditionalFormatting sqref="E13:F14">
    <cfRule type="cellIs" dxfId="2" priority="15" stopIfTrue="1" operator="lessThan">
      <formula>0.9</formula>
    </cfRule>
  </conditionalFormatting>
  <conditionalFormatting sqref="D15:F16">
    <cfRule type="cellIs" dxfId="3" priority="16" stopIfTrue="1" operator="greaterThanOrEqual">
      <formula>0.5</formula>
    </cfRule>
  </conditionalFormatting>
  <conditionalFormatting sqref="D15:F16">
    <cfRule type="cellIs" dxfId="4" priority="17" stopIfTrue="1" operator="greaterThanOrEqual">
      <formula>0.4</formula>
    </cfRule>
  </conditionalFormatting>
  <conditionalFormatting sqref="D15:F16">
    <cfRule type="cellIs" dxfId="2" priority="18" stopIfTrue="1" operator="lessThan">
      <formula>0.4</formula>
    </cfRule>
  </conditionalFormatting>
  <conditionalFormatting sqref="E11:F11">
    <cfRule type="cellIs" dxfId="0" priority="19" stopIfTrue="1" operator="greaterThanOrEqual">
      <formula>1</formula>
    </cfRule>
  </conditionalFormatting>
  <conditionalFormatting sqref="E11:F11">
    <cfRule type="cellIs" dxfId="1" priority="20" stopIfTrue="1" operator="greaterThanOrEqual">
      <formula>0.95</formula>
    </cfRule>
  </conditionalFormatting>
  <conditionalFormatting sqref="E11:F11">
    <cfRule type="cellIs" dxfId="2" priority="21" stopIfTrue="1" operator="lessThan">
      <formula>0.95</formula>
    </cfRule>
  </conditionalFormatting>
  <conditionalFormatting sqref="D13">
    <cfRule type="cellIs" dxfId="0" priority="22" stopIfTrue="1" operator="greaterThanOrEqual">
      <formula>0.95</formula>
    </cfRule>
  </conditionalFormatting>
  <conditionalFormatting sqref="D13">
    <cfRule type="cellIs" dxfId="1" priority="23" stopIfTrue="1" operator="greaterThanOrEqual">
      <formula>0.9</formula>
    </cfRule>
  </conditionalFormatting>
  <conditionalFormatting sqref="D13">
    <cfRule type="cellIs" dxfId="2" priority="24" stopIfTrue="1" operator="lessThan">
      <formula>0.9</formula>
    </cfRule>
  </conditionalFormatting>
  <hyperlinks>
    <hyperlink r:id="rId1" ref="B2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3.86"/>
    <col customWidth="1" min="2" max="2" width="9.43"/>
    <col customWidth="1" min="3" max="3" width="12.43"/>
    <col customWidth="1" min="4" max="4" width="11.71"/>
    <col customWidth="1" min="5" max="5" width="12.43"/>
    <col customWidth="1" min="6" max="6" width="12.71"/>
    <col customWidth="1" min="7" max="7" width="13.29"/>
    <col customWidth="1" min="8" max="8" width="10.0"/>
    <col customWidth="1" min="9" max="9" width="13.14"/>
    <col customWidth="1" min="10" max="10" width="13.71"/>
    <col customWidth="1" min="11" max="11" width="12.43"/>
    <col customWidth="1" min="12" max="12" width="13.71"/>
    <col customWidth="1" min="13" max="13" width="12.0"/>
    <col customWidth="1" min="14" max="14" width="10.71"/>
    <col customWidth="1" min="15" max="15" width="15.71"/>
    <col customWidth="1" min="16" max="16" width="12.86"/>
    <col customWidth="1" min="17" max="17" width="12.0"/>
    <col customWidth="1" min="18" max="18" width="13.14"/>
    <col customWidth="1" min="19" max="19" width="12.43"/>
    <col customWidth="1" min="20" max="20" width="10.29"/>
    <col customWidth="1" min="21" max="26" width="7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 t="s">
        <v>0</v>
      </c>
      <c r="B2" s="5"/>
      <c r="C2" s="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9" t="s">
        <v>1</v>
      </c>
      <c r="B3" s="14" t="str">
        <f>Metrics!B3</f>
        <v>Scotgrid</v>
      </c>
      <c r="C3" s="1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9" t="s">
        <v>6</v>
      </c>
      <c r="B4" s="19" t="str">
        <f>Metrics!B4</f>
        <v>Q318</v>
      </c>
      <c r="C4" s="16"/>
      <c r="D4" s="1"/>
      <c r="E4" s="1"/>
      <c r="F4" s="1"/>
      <c r="G4" s="1"/>
      <c r="H4" s="1"/>
      <c r="I4" s="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26" t="s">
        <v>8</v>
      </c>
      <c r="B5" s="32" t="str">
        <f>Metrics!B5</f>
        <v>Gareth Roy</v>
      </c>
      <c r="C5" s="34"/>
      <c r="D5" s="1"/>
      <c r="E5" s="1"/>
      <c r="F5" s="1"/>
      <c r="G5" s="1"/>
      <c r="H5" s="1"/>
      <c r="I5" s="21"/>
      <c r="J5" s="1"/>
      <c r="K5" s="1"/>
      <c r="L5" s="1"/>
      <c r="M5" s="1"/>
      <c r="N5" s="1"/>
      <c r="O5" s="3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39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9.5" customHeight="1">
      <c r="A10" s="41" t="s">
        <v>15</v>
      </c>
      <c r="B10" s="43" t="s">
        <v>18</v>
      </c>
      <c r="C10" s="45" t="s">
        <v>21</v>
      </c>
      <c r="D10" s="45"/>
      <c r="E10" s="45" t="s">
        <v>22</v>
      </c>
      <c r="F10" s="45" t="s">
        <v>23</v>
      </c>
      <c r="G10" s="52" t="s">
        <v>24</v>
      </c>
      <c r="H10" s="1"/>
      <c r="I10" s="53" t="s">
        <v>53</v>
      </c>
      <c r="J10" s="55"/>
      <c r="K10" s="55"/>
      <c r="L10" s="55"/>
      <c r="M10" s="57"/>
      <c r="N10" s="59"/>
      <c r="O10" s="53" t="s">
        <v>69</v>
      </c>
      <c r="P10" s="55"/>
      <c r="Q10" s="55"/>
      <c r="R10" s="55"/>
      <c r="S10" s="57"/>
      <c r="T10" s="1"/>
      <c r="U10" s="1"/>
      <c r="V10" s="1"/>
      <c r="W10" s="1"/>
      <c r="X10" s="1"/>
      <c r="Y10" s="1"/>
      <c r="Z10" s="1"/>
    </row>
    <row r="11" ht="12.75" customHeight="1">
      <c r="A11" s="62" t="s">
        <v>66</v>
      </c>
      <c r="B11" s="58" t="s">
        <v>70</v>
      </c>
      <c r="C11" s="58" t="s">
        <v>70</v>
      </c>
      <c r="D11" s="58"/>
      <c r="E11" s="58" t="s">
        <v>71</v>
      </c>
      <c r="F11" s="58" t="s">
        <v>71</v>
      </c>
      <c r="G11" s="15" t="s">
        <v>72</v>
      </c>
      <c r="H11" s="1"/>
      <c r="I11" s="64" t="s">
        <v>15</v>
      </c>
      <c r="J11" s="66">
        <v>43282.0</v>
      </c>
      <c r="K11" s="66">
        <v>43313.0</v>
      </c>
      <c r="L11" s="66">
        <v>43344.0</v>
      </c>
      <c r="M11" s="68" t="s">
        <v>65</v>
      </c>
      <c r="N11" s="1"/>
      <c r="O11" s="70" t="s">
        <v>15</v>
      </c>
      <c r="P11" s="72">
        <f t="shared" ref="P11:R11" si="1">J11</f>
        <v>43282</v>
      </c>
      <c r="Q11" s="72">
        <f t="shared" si="1"/>
        <v>43313</v>
      </c>
      <c r="R11" s="72">
        <f t="shared" si="1"/>
        <v>43344</v>
      </c>
      <c r="S11" s="74" t="s">
        <v>65</v>
      </c>
      <c r="T11" s="1"/>
      <c r="U11" s="1"/>
      <c r="V11" s="1"/>
      <c r="W11" s="1"/>
      <c r="X11" s="1"/>
      <c r="Y11" s="1"/>
      <c r="Z11" s="1"/>
    </row>
    <row r="12" ht="13.5" customHeight="1">
      <c r="A12" s="62" t="s">
        <v>76</v>
      </c>
      <c r="B12" s="58" t="s">
        <v>70</v>
      </c>
      <c r="C12" s="58" t="s">
        <v>70</v>
      </c>
      <c r="D12" s="58"/>
      <c r="E12" s="58" t="s">
        <v>71</v>
      </c>
      <c r="F12" s="58" t="s">
        <v>71</v>
      </c>
      <c r="G12" s="15" t="s">
        <v>72</v>
      </c>
      <c r="H12" s="1"/>
      <c r="I12" s="77" t="str">
        <f t="shared" ref="I12:I14" si="2">$A11</f>
        <v>DURHAM</v>
      </c>
      <c r="J12" s="82">
        <v>3.1079692E7</v>
      </c>
      <c r="K12" s="82">
        <v>3.0961892E7</v>
      </c>
      <c r="L12" s="84">
        <v>2.7609281E7</v>
      </c>
      <c r="M12" s="86">
        <f t="shared" ref="M12:M19" si="3">SUM(J12:L12)</f>
        <v>89650865</v>
      </c>
      <c r="N12" s="1"/>
      <c r="O12" s="74" t="str">
        <f t="shared" ref="O12:O14" si="4">$A11</f>
        <v>DURHAM</v>
      </c>
      <c r="P12" s="91">
        <v>3.1108748E7</v>
      </c>
      <c r="Q12" s="82">
        <v>3.0908627E7</v>
      </c>
      <c r="R12" s="82">
        <v>2.7538276E7</v>
      </c>
      <c r="S12" s="86">
        <f t="shared" ref="S12:S18" si="5">SUM(P12:R12)</f>
        <v>89555651</v>
      </c>
      <c r="T12" s="1"/>
      <c r="U12" s="1"/>
      <c r="V12" s="1"/>
      <c r="W12" s="1"/>
      <c r="X12" s="1"/>
      <c r="Y12" s="1"/>
      <c r="Z12" s="1"/>
    </row>
    <row r="13" ht="13.5" customHeight="1">
      <c r="A13" s="93" t="s">
        <v>78</v>
      </c>
      <c r="B13" s="85" t="s">
        <v>70</v>
      </c>
      <c r="C13" s="85" t="s">
        <v>70</v>
      </c>
      <c r="D13" s="85"/>
      <c r="E13" s="85" t="s">
        <v>71</v>
      </c>
      <c r="F13" s="85" t="s">
        <v>71</v>
      </c>
      <c r="G13" s="28" t="s">
        <v>72</v>
      </c>
      <c r="H13" s="1"/>
      <c r="I13" s="95" t="str">
        <f t="shared" si="2"/>
        <v>ECDF</v>
      </c>
      <c r="J13" s="82">
        <v>9423614.0</v>
      </c>
      <c r="K13" s="82">
        <v>9091336.0</v>
      </c>
      <c r="L13" s="82">
        <v>8631426.0</v>
      </c>
      <c r="M13" s="86">
        <f t="shared" si="3"/>
        <v>27146376</v>
      </c>
      <c r="N13" s="1"/>
      <c r="O13" s="74" t="str">
        <f t="shared" si="4"/>
        <v>ECDF</v>
      </c>
      <c r="P13" s="82">
        <v>9706827.0</v>
      </c>
      <c r="Q13" s="82">
        <v>9452962.0</v>
      </c>
      <c r="R13" s="82">
        <v>8914757.0</v>
      </c>
      <c r="S13" s="86">
        <f t="shared" si="5"/>
        <v>28074546</v>
      </c>
      <c r="T13" s="1"/>
      <c r="U13" s="1"/>
      <c r="V13" s="1"/>
      <c r="W13" s="1"/>
      <c r="X13" s="1"/>
      <c r="Y13" s="1"/>
      <c r="Z13" s="1"/>
    </row>
    <row r="14" ht="13.5" customHeight="1">
      <c r="A14" s="97"/>
      <c r="B14" s="98"/>
      <c r="C14" s="98"/>
      <c r="D14" s="98"/>
      <c r="E14" s="98"/>
      <c r="F14" s="98"/>
      <c r="G14" s="98"/>
      <c r="H14" s="1"/>
      <c r="I14" s="95" t="str">
        <f t="shared" si="2"/>
        <v>GLASGOW</v>
      </c>
      <c r="J14" s="82">
        <v>2.7534761E7</v>
      </c>
      <c r="K14" s="82">
        <v>3.0293334E7</v>
      </c>
      <c r="L14" s="82">
        <v>2.8295417E7</v>
      </c>
      <c r="M14" s="86">
        <f t="shared" si="3"/>
        <v>86123512</v>
      </c>
      <c r="N14" s="1"/>
      <c r="O14" s="74" t="str">
        <f t="shared" si="4"/>
        <v>GLASGOW</v>
      </c>
      <c r="P14" s="82">
        <v>3.5529959E7</v>
      </c>
      <c r="Q14" s="82">
        <v>3.8077161E7</v>
      </c>
      <c r="R14" s="82">
        <v>3.6943766E7</v>
      </c>
      <c r="S14" s="86">
        <f t="shared" si="5"/>
        <v>110550886</v>
      </c>
      <c r="T14" s="1"/>
      <c r="U14" s="1"/>
      <c r="V14" s="1"/>
      <c r="W14" s="1"/>
      <c r="X14" s="1"/>
      <c r="Y14" s="1"/>
      <c r="Z14" s="1"/>
    </row>
    <row r="15" ht="13.5" customHeight="1">
      <c r="A15" s="97"/>
      <c r="B15" s="98"/>
      <c r="C15" s="98"/>
      <c r="D15" s="98"/>
      <c r="E15" s="98"/>
      <c r="F15" s="98"/>
      <c r="G15" s="98"/>
      <c r="H15" s="1"/>
      <c r="I15" s="100" t="s">
        <v>85</v>
      </c>
      <c r="J15" s="102">
        <v>2729000.0</v>
      </c>
      <c r="K15" s="102">
        <v>3191000.0</v>
      </c>
      <c r="L15" s="102">
        <v>2659000.0</v>
      </c>
      <c r="M15" s="86">
        <f t="shared" si="3"/>
        <v>8579000</v>
      </c>
      <c r="N15" s="1"/>
      <c r="O15" s="105" t="s">
        <v>85</v>
      </c>
      <c r="P15" s="102">
        <v>3107000.0</v>
      </c>
      <c r="Q15" s="102">
        <v>3664000.0</v>
      </c>
      <c r="R15" s="102">
        <v>3327000.0</v>
      </c>
      <c r="S15" s="86">
        <f t="shared" si="5"/>
        <v>10098000</v>
      </c>
      <c r="T15" s="1"/>
      <c r="U15" s="1"/>
      <c r="V15" s="1"/>
      <c r="W15" s="1"/>
      <c r="X15" s="1"/>
      <c r="Y15" s="1"/>
      <c r="Z15" s="1"/>
    </row>
    <row r="16" ht="13.5" customHeight="1">
      <c r="A16" s="97"/>
      <c r="B16" s="98"/>
      <c r="C16" s="98"/>
      <c r="D16" s="98"/>
      <c r="E16" s="98"/>
      <c r="F16" s="98"/>
      <c r="G16" s="98"/>
      <c r="H16" s="1"/>
      <c r="I16" s="95" t="str">
        <f t="shared" ref="I16:I17" si="6">$A15</f>
        <v/>
      </c>
      <c r="J16" s="1"/>
      <c r="K16" s="1"/>
      <c r="L16" s="1"/>
      <c r="M16" s="107">
        <f t="shared" si="3"/>
        <v>0</v>
      </c>
      <c r="N16" s="1"/>
      <c r="O16" s="74" t="str">
        <f t="shared" ref="O16:O17" si="7">$A15</f>
        <v/>
      </c>
      <c r="P16" s="1"/>
      <c r="Q16" s="1"/>
      <c r="R16" s="1"/>
      <c r="S16" s="107">
        <f t="shared" si="5"/>
        <v>0</v>
      </c>
      <c r="T16" s="1"/>
      <c r="U16" s="1"/>
      <c r="V16" s="1"/>
      <c r="W16" s="1"/>
      <c r="X16" s="1"/>
      <c r="Y16" s="1"/>
      <c r="Z16" s="1"/>
    </row>
    <row r="17" ht="13.5" customHeight="1">
      <c r="A17" s="97"/>
      <c r="B17" s="98"/>
      <c r="C17" s="98"/>
      <c r="D17" s="98"/>
      <c r="E17" s="98"/>
      <c r="F17" s="98"/>
      <c r="G17" s="98"/>
      <c r="H17" s="1"/>
      <c r="I17" s="95" t="str">
        <f t="shared" si="6"/>
        <v/>
      </c>
      <c r="J17" s="1"/>
      <c r="K17" s="1"/>
      <c r="L17" s="1"/>
      <c r="M17" s="110">
        <f t="shared" si="3"/>
        <v>0</v>
      </c>
      <c r="N17" s="1"/>
      <c r="O17" s="74" t="str">
        <f t="shared" si="7"/>
        <v/>
      </c>
      <c r="P17" s="1"/>
      <c r="Q17" s="1"/>
      <c r="R17" s="1"/>
      <c r="S17" s="107">
        <f t="shared" si="5"/>
        <v>0</v>
      </c>
      <c r="T17" s="1"/>
      <c r="U17" s="1"/>
      <c r="V17" s="1"/>
      <c r="W17" s="1"/>
      <c r="X17" s="1"/>
      <c r="Y17" s="1"/>
      <c r="Z17" s="1"/>
    </row>
    <row r="18" ht="12.75" customHeight="1">
      <c r="A18" s="39"/>
      <c r="B18" s="1"/>
      <c r="C18" s="1"/>
      <c r="D18" s="1"/>
      <c r="E18" s="1"/>
      <c r="F18" s="1"/>
      <c r="G18" s="1"/>
      <c r="H18" s="1"/>
      <c r="I18" s="112"/>
      <c r="J18" s="58"/>
      <c r="K18" s="58"/>
      <c r="L18" s="58"/>
      <c r="M18" s="107">
        <f t="shared" si="3"/>
        <v>0</v>
      </c>
      <c r="N18" s="1"/>
      <c r="O18" s="74"/>
      <c r="P18" s="58"/>
      <c r="Q18" s="58"/>
      <c r="R18" s="58"/>
      <c r="S18" s="107">
        <f t="shared" si="5"/>
        <v>0</v>
      </c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74" t="s">
        <v>125</v>
      </c>
      <c r="J19" s="110">
        <f t="shared" ref="J19:L19" si="8">SUM(J12:J17)</f>
        <v>70767067</v>
      </c>
      <c r="K19" s="110">
        <f t="shared" si="8"/>
        <v>73537562</v>
      </c>
      <c r="L19" s="110">
        <f t="shared" si="8"/>
        <v>67195124</v>
      </c>
      <c r="M19" s="110">
        <f t="shared" si="3"/>
        <v>211499753</v>
      </c>
      <c r="N19" s="1"/>
      <c r="O19" s="74" t="s">
        <v>65</v>
      </c>
      <c r="P19" s="117">
        <f t="shared" ref="P19:S19" si="9">SUM(P12:P18)</f>
        <v>79452534</v>
      </c>
      <c r="Q19" s="86">
        <f t="shared" si="9"/>
        <v>82102750</v>
      </c>
      <c r="R19" s="86">
        <f t="shared" si="9"/>
        <v>76723799</v>
      </c>
      <c r="S19" s="86">
        <f t="shared" si="9"/>
        <v>238279083</v>
      </c>
      <c r="T19" s="1"/>
      <c r="U19" s="1"/>
      <c r="V19" s="1"/>
      <c r="W19" s="1"/>
      <c r="X19" s="1"/>
      <c r="Y19" s="1"/>
      <c r="Z19" s="1"/>
    </row>
    <row r="20" ht="12.75" customHeight="1">
      <c r="A20" s="39" t="s">
        <v>129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19"/>
      <c r="B22" s="121" t="s">
        <v>130</v>
      </c>
      <c r="C22" s="51"/>
      <c r="D22" s="122" t="s">
        <v>131</v>
      </c>
      <c r="E22" s="124"/>
      <c r="F22" s="125" t="s">
        <v>132</v>
      </c>
      <c r="G22" s="30"/>
      <c r="H22" s="30"/>
      <c r="I22" s="30"/>
      <c r="J22" s="30"/>
      <c r="K22" s="30"/>
      <c r="L22" s="30"/>
      <c r="M22" s="30"/>
      <c r="N22" s="30"/>
      <c r="O22" s="12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51.75" customHeight="1">
      <c r="A23" s="41" t="s">
        <v>15</v>
      </c>
      <c r="B23" s="128" t="s">
        <v>133</v>
      </c>
      <c r="C23" s="52" t="s">
        <v>134</v>
      </c>
      <c r="D23" s="43" t="s">
        <v>135</v>
      </c>
      <c r="E23" s="129" t="s">
        <v>134</v>
      </c>
      <c r="F23" s="130" t="s">
        <v>136</v>
      </c>
      <c r="G23" s="130" t="s">
        <v>137</v>
      </c>
      <c r="H23" s="130" t="s">
        <v>138</v>
      </c>
      <c r="I23" s="130" t="s">
        <v>139</v>
      </c>
      <c r="J23" s="130" t="s">
        <v>140</v>
      </c>
      <c r="K23" s="130" t="s">
        <v>141</v>
      </c>
      <c r="L23" s="130" t="s">
        <v>142</v>
      </c>
      <c r="M23" s="130" t="s">
        <v>143</v>
      </c>
      <c r="N23" s="130" t="s">
        <v>144</v>
      </c>
      <c r="O23" s="130" t="s">
        <v>145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31" t="str">
        <f t="shared" ref="A24:A26" si="11">A11</f>
        <v>DURHAM</v>
      </c>
      <c r="B24" s="133">
        <v>45560.0</v>
      </c>
      <c r="C24" s="133">
        <v>346.9</v>
      </c>
      <c r="D24" s="134">
        <v>16836.0</v>
      </c>
      <c r="E24" s="135">
        <v>157.0</v>
      </c>
      <c r="F24" s="136">
        <f t="shared" ref="F24:G24" si="10">B24/D24</f>
        <v>2.706105963</v>
      </c>
      <c r="G24" s="136">
        <f t="shared" si="10"/>
        <v>2.20955414</v>
      </c>
      <c r="H24" s="137">
        <f t="shared" ref="H24:H27" si="14">(B24/$B$27)</f>
        <v>0.3822051458</v>
      </c>
      <c r="I24" s="137">
        <f t="shared" ref="I24:I27" si="15">(C24/$C$27)</f>
        <v>0.06223271015</v>
      </c>
      <c r="J24" s="110">
        <f t="shared" ref="J24:J26" si="16">M12</f>
        <v>89650865</v>
      </c>
      <c r="K24" s="137">
        <f t="shared" ref="K24:K27" si="17">J24/$J$27</f>
        <v>0.4418023473</v>
      </c>
      <c r="L24" s="138">
        <v>2208.0</v>
      </c>
      <c r="M24" s="107">
        <f t="shared" ref="M24:M27" si="18">L24*B24</f>
        <v>100596480</v>
      </c>
      <c r="N24" s="137">
        <f t="shared" ref="N24:N27" si="19">J24/M24</f>
        <v>0.8911928628</v>
      </c>
      <c r="O24" s="137">
        <f t="shared" ref="O24:O26" si="20">S12/M24</f>
        <v>0.8902463685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31" t="str">
        <f t="shared" si="11"/>
        <v>ECDF</v>
      </c>
      <c r="B25" s="133">
        <f t="shared" ref="B25:C25" si="12">C35</f>
        <v>10000</v>
      </c>
      <c r="C25" s="139">
        <f t="shared" si="12"/>
        <v>1345.339</v>
      </c>
      <c r="D25" s="140">
        <v>7686.0</v>
      </c>
      <c r="E25" s="141">
        <v>552.0</v>
      </c>
      <c r="F25" s="136">
        <f t="shared" ref="F25:G25" si="13">B25/D25</f>
        <v>1.301066875</v>
      </c>
      <c r="G25" s="136">
        <f t="shared" si="13"/>
        <v>2.437208333</v>
      </c>
      <c r="H25" s="137">
        <f t="shared" si="14"/>
        <v>0.08389050611</v>
      </c>
      <c r="I25" s="137">
        <f t="shared" si="15"/>
        <v>0.2413493573</v>
      </c>
      <c r="J25" s="110">
        <f t="shared" si="16"/>
        <v>27146376</v>
      </c>
      <c r="K25" s="137">
        <f t="shared" si="17"/>
        <v>0.1337782144</v>
      </c>
      <c r="L25" s="138">
        <v>2208.0</v>
      </c>
      <c r="M25" s="107">
        <f t="shared" si="18"/>
        <v>22080000</v>
      </c>
      <c r="N25" s="137">
        <f t="shared" si="19"/>
        <v>1.229455435</v>
      </c>
      <c r="O25" s="137">
        <f t="shared" si="20"/>
        <v>1.27149212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42" t="str">
        <f t="shared" si="11"/>
        <v>GLASGOW</v>
      </c>
      <c r="B26" s="133">
        <v>63643.0</v>
      </c>
      <c r="C26" s="133">
        <v>3882.0</v>
      </c>
      <c r="D26" s="143">
        <v>22034.0</v>
      </c>
      <c r="E26" s="144">
        <v>1987.0</v>
      </c>
      <c r="F26" s="136">
        <f t="shared" ref="F26:G26" si="21">B26/D26</f>
        <v>2.888399746</v>
      </c>
      <c r="G26" s="136">
        <f t="shared" si="21"/>
        <v>1.953699044</v>
      </c>
      <c r="H26" s="137">
        <f t="shared" si="14"/>
        <v>0.533904348</v>
      </c>
      <c r="I26" s="137">
        <f t="shared" si="15"/>
        <v>0.6964179326</v>
      </c>
      <c r="J26" s="110">
        <f t="shared" si="16"/>
        <v>86123512</v>
      </c>
      <c r="K26" s="137">
        <f t="shared" si="17"/>
        <v>0.4244194383</v>
      </c>
      <c r="L26" s="138">
        <v>2208.0</v>
      </c>
      <c r="M26" s="107">
        <f t="shared" si="18"/>
        <v>140523744</v>
      </c>
      <c r="N26" s="137">
        <f t="shared" si="19"/>
        <v>0.6128751594</v>
      </c>
      <c r="O26" s="137">
        <f t="shared" si="20"/>
        <v>0.7867060957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45" t="s">
        <v>146</v>
      </c>
      <c r="B27" s="146">
        <f t="shared" ref="B27:E27" si="22">SUM(B24:B26)</f>
        <v>119203</v>
      </c>
      <c r="C27" s="147">
        <f t="shared" si="22"/>
        <v>5574.239</v>
      </c>
      <c r="D27" s="148">
        <f t="shared" si="22"/>
        <v>46556</v>
      </c>
      <c r="E27" s="149">
        <f t="shared" si="22"/>
        <v>2696</v>
      </c>
      <c r="F27" s="136">
        <f t="shared" ref="F27:G27" si="23">B27/D27</f>
        <v>2.560421858</v>
      </c>
      <c r="G27" s="136">
        <f t="shared" si="23"/>
        <v>2.067596068</v>
      </c>
      <c r="H27" s="137">
        <f t="shared" si="14"/>
        <v>1</v>
      </c>
      <c r="I27" s="137">
        <f t="shared" si="15"/>
        <v>1</v>
      </c>
      <c r="J27" s="110">
        <f>SUM(J24:J26)</f>
        <v>202920753</v>
      </c>
      <c r="K27" s="137">
        <f t="shared" si="17"/>
        <v>1</v>
      </c>
      <c r="L27" s="138">
        <v>2208.0</v>
      </c>
      <c r="M27" s="107">
        <f t="shared" si="18"/>
        <v>263200224</v>
      </c>
      <c r="N27" s="137">
        <f t="shared" si="19"/>
        <v>0.7709748492</v>
      </c>
      <c r="O27" s="137">
        <f>S19/M27</f>
        <v>0.9053148944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50" t="s">
        <v>147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51" t="s">
        <v>148</v>
      </c>
      <c r="C30" s="1"/>
      <c r="D30" s="1"/>
      <c r="E30" s="1"/>
      <c r="F30" s="1"/>
      <c r="G30" s="1"/>
      <c r="H30" s="1"/>
      <c r="I30" s="1"/>
      <c r="J30" s="1"/>
      <c r="K30" s="1" t="s">
        <v>149</v>
      </c>
      <c r="L30" s="152" t="s">
        <v>150</v>
      </c>
      <c r="N30" s="1"/>
      <c r="O30" s="2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21"/>
      <c r="G31" s="21"/>
      <c r="H31" s="21"/>
      <c r="I31" s="1"/>
      <c r="J31" s="1"/>
      <c r="K31" s="1" t="s">
        <v>151</v>
      </c>
      <c r="L31" s="1">
        <v>2184.0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53" t="s">
        <v>15</v>
      </c>
      <c r="B32" s="154" t="s">
        <v>152</v>
      </c>
      <c r="C32" s="30"/>
      <c r="D32" s="127"/>
      <c r="E32" s="1" t="s">
        <v>153</v>
      </c>
      <c r="F32" s="21"/>
      <c r="G32" s="21"/>
      <c r="H32" s="21"/>
      <c r="I32" s="1"/>
      <c r="J32" s="1"/>
      <c r="K32" s="1" t="s">
        <v>154</v>
      </c>
      <c r="L32" s="1">
        <v>2208.0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53"/>
      <c r="B33" s="155" t="s">
        <v>155</v>
      </c>
      <c r="C33" s="155" t="s">
        <v>156</v>
      </c>
      <c r="D33" s="155" t="s">
        <v>157</v>
      </c>
      <c r="E33" s="155" t="s">
        <v>158</v>
      </c>
      <c r="F33" s="156"/>
      <c r="G33" s="1"/>
      <c r="H33" s="1"/>
      <c r="I33" s="1"/>
      <c r="J33" s="1"/>
      <c r="K33" s="1" t="s">
        <v>159</v>
      </c>
      <c r="L33" s="1">
        <v>2208.0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53" t="str">
        <f t="shared" ref="A34:A36" si="24">A11</f>
        <v>DURHAM</v>
      </c>
      <c r="B34" s="157">
        <v>423.0</v>
      </c>
      <c r="C34" s="158">
        <v>45560.0</v>
      </c>
      <c r="D34" s="159">
        <v>346.9</v>
      </c>
      <c r="E34" s="160">
        <v>2419200.0</v>
      </c>
      <c r="F34" s="156" t="str">
        <f t="shared" ref="F34:F36" si="25">A11</f>
        <v>DURHAM</v>
      </c>
      <c r="G34" s="1"/>
      <c r="H34" s="1"/>
      <c r="I34" s="1"/>
      <c r="J34" s="1"/>
      <c r="K34" s="1"/>
      <c r="L34" s="1"/>
      <c r="M34" s="1"/>
      <c r="N34" s="5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53" t="str">
        <f t="shared" si="24"/>
        <v>ECDF</v>
      </c>
      <c r="B35" s="153">
        <v>568.0</v>
      </c>
      <c r="C35" s="161">
        <v>10000.0</v>
      </c>
      <c r="D35" s="159">
        <v>1345.339</v>
      </c>
      <c r="E35" s="160">
        <v>1.0812256E7</v>
      </c>
      <c r="F35" s="156" t="str">
        <f t="shared" si="25"/>
        <v>ECDF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53" t="str">
        <f t="shared" si="24"/>
        <v>GLASGOW</v>
      </c>
      <c r="B36" s="153">
        <v>573.0</v>
      </c>
      <c r="C36" s="158">
        <v>63643.0</v>
      </c>
      <c r="D36" s="159">
        <v>3882.0</v>
      </c>
      <c r="E36" s="160">
        <v>8469816.0</v>
      </c>
      <c r="F36" s="156" t="str">
        <f t="shared" si="25"/>
        <v>GLASGOW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53" t="s">
        <v>146</v>
      </c>
      <c r="B37" s="153"/>
      <c r="C37" s="162"/>
      <c r="D37" s="163"/>
      <c r="E37" s="16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 t="s">
        <v>160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 t="s">
        <v>161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09" t="s">
        <v>162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09" t="s">
        <v>163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64"/>
      <c r="N45" s="164"/>
      <c r="O45" s="164"/>
      <c r="P45" s="164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I10:M10"/>
    <mergeCell ref="O10:S10"/>
    <mergeCell ref="D22:E22"/>
    <mergeCell ref="F22:O22"/>
    <mergeCell ref="B22:C22"/>
    <mergeCell ref="B32:D32"/>
    <mergeCell ref="L30:M30"/>
    <mergeCell ref="A2:C2"/>
    <mergeCell ref="B3:C3"/>
    <mergeCell ref="B4:C4"/>
    <mergeCell ref="B5:C5"/>
  </mergeCells>
  <conditionalFormatting sqref="C27">
    <cfRule type="cellIs" dxfId="0" priority="1" stopIfTrue="1" operator="greaterThanOrEqual">
      <formula>E27</formula>
    </cfRule>
  </conditionalFormatting>
  <conditionalFormatting sqref="C27">
    <cfRule type="cellIs" dxfId="2" priority="2" stopIfTrue="1" operator="lessThan">
      <formula>E27</formula>
    </cfRule>
  </conditionalFormatting>
  <conditionalFormatting sqref="F24:G27">
    <cfRule type="cellIs" dxfId="0" priority="3" stopIfTrue="1" operator="greaterThanOrEqual">
      <formula>1</formula>
    </cfRule>
  </conditionalFormatting>
  <conditionalFormatting sqref="F24:G27">
    <cfRule type="cellIs" dxfId="5" priority="4" stopIfTrue="1" operator="greaterThanOrEqual">
      <formula>0.95</formula>
    </cfRule>
  </conditionalFormatting>
  <conditionalFormatting sqref="F24:G27">
    <cfRule type="cellIs" dxfId="2" priority="5" stopIfTrue="1" operator="lessThan">
      <formula>0.95</formula>
    </cfRule>
  </conditionalFormatting>
  <conditionalFormatting sqref="C34:D35">
    <cfRule type="cellIs" dxfId="6" priority="6" stopIfTrue="1" operator="between">
      <formula>1.1*B24</formula>
      <formula>1.2*B24</formula>
    </cfRule>
  </conditionalFormatting>
  <conditionalFormatting sqref="C34:D35">
    <cfRule type="cellIs" dxfId="6" priority="7" stopIfTrue="1" operator="between">
      <formula>0.9*B24</formula>
      <formula>0.8*B24</formula>
    </cfRule>
  </conditionalFormatting>
  <conditionalFormatting sqref="C34:D35">
    <cfRule type="cellIs" dxfId="7" priority="8" stopIfTrue="1" operator="lessThan">
      <formula>0.8*B24</formula>
    </cfRule>
  </conditionalFormatting>
  <conditionalFormatting sqref="C34:D35">
    <cfRule type="cellIs" dxfId="7" priority="9" stopIfTrue="1" operator="greaterThan">
      <formula>1.2*B24</formula>
    </cfRule>
  </conditionalFormatting>
  <conditionalFormatting sqref="C36:D36">
    <cfRule type="cellIs" dxfId="6" priority="10" stopIfTrue="1" operator="between">
      <formula>1.1*B26</formula>
      <formula>1.2*B26</formula>
    </cfRule>
  </conditionalFormatting>
  <conditionalFormatting sqref="C36:D36">
    <cfRule type="cellIs" dxfId="6" priority="11" stopIfTrue="1" operator="between">
      <formula>0.9*B26</formula>
      <formula>0.8*B26</formula>
    </cfRule>
  </conditionalFormatting>
  <conditionalFormatting sqref="C36:D36">
    <cfRule type="cellIs" dxfId="7" priority="12" stopIfTrue="1" operator="lessThan">
      <formula>0.8*B26</formula>
    </cfRule>
  </conditionalFormatting>
  <conditionalFormatting sqref="C36:D36">
    <cfRule type="cellIs" dxfId="7" priority="13" stopIfTrue="1" operator="greaterThan">
      <formula>1.2*B26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8.86"/>
    <col customWidth="1" min="2" max="2" width="30.29"/>
    <col customWidth="1" min="3" max="3" width="7.29"/>
    <col customWidth="1" min="4" max="4" width="5.86"/>
    <col customWidth="1" min="5" max="10" width="4.71"/>
    <col customWidth="1" min="11" max="11" width="7.71"/>
    <col customWidth="1" min="12" max="35" width="4.71"/>
    <col customWidth="1" min="36" max="36" width="5.86"/>
    <col customWidth="1" min="37" max="37" width="6.0"/>
    <col customWidth="1" min="38" max="38" width="5.29"/>
    <col customWidth="1" min="39" max="40" width="4.29"/>
    <col customWidth="1" min="41" max="42" width="8.86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ht="12.75" customHeight="1">
      <c r="A2" s="1"/>
      <c r="B2" s="3" t="s">
        <v>0</v>
      </c>
      <c r="C2" s="5"/>
      <c r="D2" s="5"/>
      <c r="E2" s="5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ht="12.75" customHeight="1">
      <c r="A3" s="1"/>
      <c r="B3" s="12" t="s">
        <v>1</v>
      </c>
      <c r="C3" s="23" t="s">
        <v>3</v>
      </c>
      <c r="D3" s="25"/>
      <c r="E3" s="25"/>
      <c r="F3" s="2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ht="12.75" customHeight="1">
      <c r="A4" s="1"/>
      <c r="B4" s="9" t="s">
        <v>6</v>
      </c>
      <c r="C4" s="19" t="str">
        <f>Metrics!B4</f>
        <v>Q318</v>
      </c>
      <c r="D4" s="30"/>
      <c r="E4" s="30"/>
      <c r="F4" s="1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ht="12.75" customHeight="1">
      <c r="A5" s="1"/>
      <c r="B5" s="26" t="s">
        <v>8</v>
      </c>
      <c r="C5" s="32" t="str">
        <f>Metrics!B5</f>
        <v>Gareth Roy</v>
      </c>
      <c r="D5" s="38"/>
      <c r="E5" s="38"/>
      <c r="F5" s="3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ht="12.75" customHeight="1">
      <c r="A6" s="1"/>
      <c r="B6" s="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ht="12.75" customHeight="1">
      <c r="A7" s="1"/>
      <c r="B7" s="39" t="s">
        <v>17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ht="12.75" hidden="1" customHeight="1">
      <c r="A9" s="1"/>
      <c r="B9" s="39" t="s">
        <v>20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ht="75.75" customHeight="1">
      <c r="A10" s="1"/>
      <c r="B10" s="46" t="s">
        <v>15</v>
      </c>
      <c r="C10" s="48" t="s">
        <v>25</v>
      </c>
      <c r="D10" s="50" t="s">
        <v>26</v>
      </c>
      <c r="E10" s="50" t="s">
        <v>27</v>
      </c>
      <c r="F10" s="50" t="s">
        <v>28</v>
      </c>
      <c r="G10" s="50" t="s">
        <v>29</v>
      </c>
      <c r="H10" s="50" t="s">
        <v>30</v>
      </c>
      <c r="I10" s="50" t="s">
        <v>31</v>
      </c>
      <c r="J10" s="50" t="s">
        <v>32</v>
      </c>
      <c r="K10" s="50" t="s">
        <v>33</v>
      </c>
      <c r="L10" s="50" t="s">
        <v>34</v>
      </c>
      <c r="M10" s="50" t="s">
        <v>35</v>
      </c>
      <c r="N10" s="50" t="s">
        <v>36</v>
      </c>
      <c r="O10" s="50" t="s">
        <v>37</v>
      </c>
      <c r="P10" s="50" t="s">
        <v>38</v>
      </c>
      <c r="Q10" s="50" t="s">
        <v>39</v>
      </c>
      <c r="R10" s="50" t="s">
        <v>40</v>
      </c>
      <c r="S10" s="50" t="s">
        <v>41</v>
      </c>
      <c r="T10" s="50" t="s">
        <v>42</v>
      </c>
      <c r="U10" s="50" t="s">
        <v>43</v>
      </c>
      <c r="V10" s="50" t="s">
        <v>44</v>
      </c>
      <c r="W10" s="50" t="s">
        <v>45</v>
      </c>
      <c r="X10" s="50" t="s">
        <v>46</v>
      </c>
      <c r="Y10" s="50" t="s">
        <v>47</v>
      </c>
      <c r="Z10" s="50" t="s">
        <v>48</v>
      </c>
      <c r="AA10" s="50" t="s">
        <v>49</v>
      </c>
      <c r="AB10" s="50" t="s">
        <v>50</v>
      </c>
      <c r="AC10" s="50" t="s">
        <v>51</v>
      </c>
      <c r="AD10" s="50" t="s">
        <v>52</v>
      </c>
      <c r="AE10" s="50" t="s">
        <v>54</v>
      </c>
      <c r="AF10" s="50" t="s">
        <v>55</v>
      </c>
      <c r="AG10" s="50" t="s">
        <v>56</v>
      </c>
      <c r="AH10" s="50" t="s">
        <v>57</v>
      </c>
      <c r="AI10" s="50" t="s">
        <v>58</v>
      </c>
      <c r="AJ10" s="50" t="s">
        <v>59</v>
      </c>
      <c r="AK10" s="50" t="s">
        <v>60</v>
      </c>
      <c r="AL10" s="50" t="s">
        <v>61</v>
      </c>
      <c r="AM10" s="50" t="s">
        <v>62</v>
      </c>
      <c r="AN10" s="50" t="s">
        <v>63</v>
      </c>
      <c r="AO10" s="50" t="s">
        <v>64</v>
      </c>
      <c r="AP10" s="46" t="s">
        <v>65</v>
      </c>
    </row>
    <row r="11" ht="13.5" customHeight="1">
      <c r="A11" s="1"/>
      <c r="B11" s="54" t="s">
        <v>66</v>
      </c>
      <c r="C11" s="56">
        <v>0.0</v>
      </c>
      <c r="D11" s="58">
        <v>1.0</v>
      </c>
      <c r="E11" s="58">
        <v>0.0</v>
      </c>
      <c r="F11" s="58">
        <v>0.0</v>
      </c>
      <c r="G11" s="58">
        <v>0.0</v>
      </c>
      <c r="H11" s="58">
        <v>1.0</v>
      </c>
      <c r="I11" s="58">
        <v>1.0</v>
      </c>
      <c r="J11" s="58">
        <v>0.0</v>
      </c>
      <c r="K11" s="58">
        <v>1.0</v>
      </c>
      <c r="L11" s="58">
        <v>1.0</v>
      </c>
      <c r="M11" s="58">
        <v>1.0</v>
      </c>
      <c r="N11" s="58">
        <v>0.0</v>
      </c>
      <c r="O11" s="58">
        <v>0.0</v>
      </c>
      <c r="P11" s="58">
        <v>0.0</v>
      </c>
      <c r="Q11" s="58">
        <v>0.0</v>
      </c>
      <c r="R11" s="58">
        <v>0.0</v>
      </c>
      <c r="S11" s="58">
        <v>1.0</v>
      </c>
      <c r="T11" s="58">
        <v>0.0</v>
      </c>
      <c r="U11" s="58">
        <v>0.0</v>
      </c>
      <c r="V11" s="58">
        <v>0.0</v>
      </c>
      <c r="W11" s="58">
        <v>1.0</v>
      </c>
      <c r="X11" s="58">
        <v>1.0</v>
      </c>
      <c r="Y11" s="58">
        <v>0.0</v>
      </c>
      <c r="Z11" s="58">
        <v>0.0</v>
      </c>
      <c r="AA11" s="58">
        <v>0.0</v>
      </c>
      <c r="AB11" s="58">
        <v>0.0</v>
      </c>
      <c r="AC11" s="58">
        <v>0.0</v>
      </c>
      <c r="AD11" s="58">
        <v>1.0</v>
      </c>
      <c r="AE11" s="58">
        <v>1.0</v>
      </c>
      <c r="AF11" s="58">
        <v>1.0</v>
      </c>
      <c r="AG11" s="58">
        <v>0.0</v>
      </c>
      <c r="AH11" s="58">
        <v>0.0</v>
      </c>
      <c r="AI11" s="58">
        <v>0.0</v>
      </c>
      <c r="AJ11" s="58">
        <v>0.0</v>
      </c>
      <c r="AK11" s="58">
        <v>0.0</v>
      </c>
      <c r="AL11" s="58">
        <v>0.0</v>
      </c>
      <c r="AM11" s="58">
        <v>0.0</v>
      </c>
      <c r="AN11" s="61">
        <v>0.0</v>
      </c>
      <c r="AO11" s="15">
        <v>1.0</v>
      </c>
      <c r="AP11" s="67">
        <f t="shared" ref="AP11:AP16" si="1">SUM(C11:AO11)</f>
        <v>13</v>
      </c>
    </row>
    <row r="12" ht="13.5" customHeight="1">
      <c r="A12" s="1"/>
      <c r="B12" s="54" t="s">
        <v>76</v>
      </c>
      <c r="C12" s="56">
        <v>0.0</v>
      </c>
      <c r="D12" s="58">
        <v>1.0</v>
      </c>
      <c r="E12" s="58">
        <v>0.0</v>
      </c>
      <c r="F12" s="58">
        <v>0.0</v>
      </c>
      <c r="G12" s="58">
        <v>0.0</v>
      </c>
      <c r="H12" s="58">
        <v>0.0</v>
      </c>
      <c r="I12" s="58">
        <v>0.0</v>
      </c>
      <c r="J12" s="58">
        <v>0.0</v>
      </c>
      <c r="K12" s="58">
        <v>1.0</v>
      </c>
      <c r="L12" s="58">
        <v>1.0</v>
      </c>
      <c r="M12" s="58">
        <v>0.0</v>
      </c>
      <c r="N12" s="58">
        <v>1.0</v>
      </c>
      <c r="O12" s="58">
        <v>0.0</v>
      </c>
      <c r="P12" s="58">
        <v>0.0</v>
      </c>
      <c r="Q12" s="58">
        <v>0.0</v>
      </c>
      <c r="R12" s="58">
        <v>0.0</v>
      </c>
      <c r="S12" s="58">
        <v>1.0</v>
      </c>
      <c r="T12" s="58">
        <v>0.0</v>
      </c>
      <c r="U12" s="58">
        <v>1.0</v>
      </c>
      <c r="V12" s="58">
        <v>1.0</v>
      </c>
      <c r="W12" s="58">
        <v>0.0</v>
      </c>
      <c r="X12" s="58">
        <v>1.0</v>
      </c>
      <c r="Y12" s="58">
        <v>0.0</v>
      </c>
      <c r="Z12" s="58">
        <v>0.0</v>
      </c>
      <c r="AA12" s="58">
        <v>0.0</v>
      </c>
      <c r="AB12" s="58">
        <v>0.0</v>
      </c>
      <c r="AC12" s="58">
        <v>0.0</v>
      </c>
      <c r="AD12" s="58">
        <v>1.0</v>
      </c>
      <c r="AE12" s="58">
        <v>0.0</v>
      </c>
      <c r="AF12" s="58">
        <v>0.0</v>
      </c>
      <c r="AG12" s="58">
        <v>0.0</v>
      </c>
      <c r="AH12" s="58">
        <v>0.0</v>
      </c>
      <c r="AI12" s="58">
        <v>0.0</v>
      </c>
      <c r="AJ12" s="58">
        <v>0.0</v>
      </c>
      <c r="AK12" s="58">
        <v>0.0</v>
      </c>
      <c r="AL12" s="58">
        <v>0.0</v>
      </c>
      <c r="AM12" s="58">
        <v>0.0</v>
      </c>
      <c r="AN12" s="61">
        <v>0.0</v>
      </c>
      <c r="AO12" s="15">
        <v>0.0</v>
      </c>
      <c r="AP12" s="67">
        <f t="shared" si="1"/>
        <v>9</v>
      </c>
    </row>
    <row r="13" ht="13.5" customHeight="1">
      <c r="A13" s="1"/>
      <c r="B13" s="54" t="s">
        <v>78</v>
      </c>
      <c r="C13" s="56">
        <v>0.0</v>
      </c>
      <c r="D13" s="58">
        <v>1.0</v>
      </c>
      <c r="E13" s="58">
        <v>0.0</v>
      </c>
      <c r="F13" s="58">
        <v>0.0</v>
      </c>
      <c r="G13" s="58">
        <v>0.0</v>
      </c>
      <c r="H13" s="58">
        <v>0.0</v>
      </c>
      <c r="I13" s="58">
        <v>0.0</v>
      </c>
      <c r="J13" s="58">
        <v>0.0</v>
      </c>
      <c r="K13" s="58">
        <v>1.0</v>
      </c>
      <c r="L13" s="58">
        <v>1.0</v>
      </c>
      <c r="M13" s="58">
        <v>0.0</v>
      </c>
      <c r="N13" s="58">
        <v>1.0</v>
      </c>
      <c r="O13" s="58">
        <v>1.0</v>
      </c>
      <c r="P13" s="58">
        <v>0.0</v>
      </c>
      <c r="Q13" s="58">
        <v>0.0</v>
      </c>
      <c r="R13" s="58">
        <v>0.0</v>
      </c>
      <c r="S13" s="58">
        <v>1.0</v>
      </c>
      <c r="T13" s="58">
        <v>0.0</v>
      </c>
      <c r="U13" s="58">
        <v>0.0</v>
      </c>
      <c r="V13" s="58">
        <v>0.0</v>
      </c>
      <c r="W13" s="58">
        <v>1.0</v>
      </c>
      <c r="X13" s="58">
        <v>1.0</v>
      </c>
      <c r="Y13" s="58">
        <v>1.0</v>
      </c>
      <c r="Z13" s="58">
        <v>0.0</v>
      </c>
      <c r="AA13" s="58">
        <v>0.0</v>
      </c>
      <c r="AB13" s="58">
        <v>0.0</v>
      </c>
      <c r="AC13" s="58">
        <v>0.0</v>
      </c>
      <c r="AD13" s="58">
        <v>1.0</v>
      </c>
      <c r="AE13" s="58">
        <v>1.0</v>
      </c>
      <c r="AF13" s="58">
        <v>0.0</v>
      </c>
      <c r="AG13" s="58">
        <v>0.0</v>
      </c>
      <c r="AH13" s="58">
        <v>0.0</v>
      </c>
      <c r="AI13" s="58">
        <v>0.0</v>
      </c>
      <c r="AJ13" s="58">
        <v>0.0</v>
      </c>
      <c r="AK13" s="58">
        <v>0.0</v>
      </c>
      <c r="AL13" s="58">
        <v>0.0</v>
      </c>
      <c r="AM13" s="58">
        <v>0.0</v>
      </c>
      <c r="AN13" s="61">
        <v>1.0</v>
      </c>
      <c r="AO13" s="15">
        <v>0.0</v>
      </c>
      <c r="AP13" s="67">
        <f t="shared" si="1"/>
        <v>12</v>
      </c>
    </row>
    <row r="14" ht="13.5" customHeight="1">
      <c r="A14" s="1"/>
      <c r="B14" s="54"/>
      <c r="C14" s="56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61"/>
      <c r="AO14" s="15"/>
      <c r="AP14" s="67">
        <f t="shared" si="1"/>
        <v>0</v>
      </c>
    </row>
    <row r="15" ht="13.5" customHeight="1">
      <c r="A15" s="1"/>
      <c r="B15" s="54"/>
      <c r="C15" s="56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61"/>
      <c r="AO15" s="15"/>
      <c r="AP15" s="67">
        <f t="shared" si="1"/>
        <v>0</v>
      </c>
    </row>
    <row r="16" ht="13.5" customHeight="1">
      <c r="A16" s="1"/>
      <c r="B16" s="54"/>
      <c r="C16" s="5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61"/>
      <c r="AO16" s="15"/>
      <c r="AP16" s="67">
        <f t="shared" si="1"/>
        <v>0</v>
      </c>
    </row>
    <row r="17" ht="13.5" customHeight="1">
      <c r="A17" s="1"/>
      <c r="B17" s="54"/>
      <c r="C17" s="56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61"/>
      <c r="AO17" s="15"/>
      <c r="AP17" s="67"/>
    </row>
    <row r="18" ht="12.75" customHeight="1">
      <c r="A18" s="1"/>
      <c r="B18" s="76"/>
      <c r="C18" s="56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61"/>
      <c r="AO18" s="15"/>
      <c r="AP18" s="67">
        <f t="shared" ref="AP18:AP19" si="2">SUM(C18:AO18)</f>
        <v>0</v>
      </c>
    </row>
    <row r="19" ht="13.5" customHeight="1">
      <c r="A19" s="1"/>
      <c r="B19" s="80"/>
      <c r="C19" s="81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7"/>
      <c r="AO19" s="28"/>
      <c r="AP19" s="89">
        <f t="shared" si="2"/>
        <v>0</v>
      </c>
    </row>
    <row r="20" ht="13.5" customHeight="1">
      <c r="A20" s="1"/>
      <c r="B20" s="54" t="s">
        <v>65</v>
      </c>
      <c r="C20" s="54">
        <f t="shared" ref="C20:AM20" si="3">SUM(C11:C19)</f>
        <v>0</v>
      </c>
      <c r="D20" s="54">
        <f t="shared" si="3"/>
        <v>3</v>
      </c>
      <c r="E20" s="54">
        <f t="shared" si="3"/>
        <v>0</v>
      </c>
      <c r="F20" s="54">
        <f t="shared" si="3"/>
        <v>0</v>
      </c>
      <c r="G20" s="54">
        <f t="shared" si="3"/>
        <v>0</v>
      </c>
      <c r="H20" s="54">
        <f t="shared" si="3"/>
        <v>1</v>
      </c>
      <c r="I20" s="54">
        <f t="shared" si="3"/>
        <v>1</v>
      </c>
      <c r="J20" s="54">
        <f t="shared" si="3"/>
        <v>0</v>
      </c>
      <c r="K20" s="54">
        <f t="shared" si="3"/>
        <v>3</v>
      </c>
      <c r="L20" s="54">
        <f t="shared" si="3"/>
        <v>3</v>
      </c>
      <c r="M20" s="54">
        <f t="shared" si="3"/>
        <v>1</v>
      </c>
      <c r="N20" s="54">
        <f t="shared" si="3"/>
        <v>2</v>
      </c>
      <c r="O20" s="54">
        <f t="shared" si="3"/>
        <v>1</v>
      </c>
      <c r="P20" s="54">
        <f t="shared" si="3"/>
        <v>0</v>
      </c>
      <c r="Q20" s="54">
        <f t="shared" si="3"/>
        <v>0</v>
      </c>
      <c r="R20" s="54">
        <f t="shared" si="3"/>
        <v>0</v>
      </c>
      <c r="S20" s="54">
        <f t="shared" si="3"/>
        <v>3</v>
      </c>
      <c r="T20" s="54">
        <f t="shared" si="3"/>
        <v>0</v>
      </c>
      <c r="U20" s="54">
        <f t="shared" si="3"/>
        <v>1</v>
      </c>
      <c r="V20" s="54">
        <f t="shared" si="3"/>
        <v>1</v>
      </c>
      <c r="W20" s="54">
        <f t="shared" si="3"/>
        <v>2</v>
      </c>
      <c r="X20" s="54">
        <f t="shared" si="3"/>
        <v>3</v>
      </c>
      <c r="Y20" s="54">
        <f t="shared" si="3"/>
        <v>1</v>
      </c>
      <c r="Z20" s="54">
        <f t="shared" si="3"/>
        <v>0</v>
      </c>
      <c r="AA20" s="54">
        <f t="shared" si="3"/>
        <v>0</v>
      </c>
      <c r="AB20" s="54">
        <f t="shared" si="3"/>
        <v>0</v>
      </c>
      <c r="AC20" s="54">
        <f t="shared" si="3"/>
        <v>0</v>
      </c>
      <c r="AD20" s="54">
        <f t="shared" si="3"/>
        <v>3</v>
      </c>
      <c r="AE20" s="54">
        <f t="shared" si="3"/>
        <v>2</v>
      </c>
      <c r="AF20" s="54">
        <f t="shared" si="3"/>
        <v>1</v>
      </c>
      <c r="AG20" s="54">
        <f t="shared" si="3"/>
        <v>0</v>
      </c>
      <c r="AH20" s="54">
        <f t="shared" si="3"/>
        <v>0</v>
      </c>
      <c r="AI20" s="54">
        <f t="shared" si="3"/>
        <v>0</v>
      </c>
      <c r="AJ20" s="54">
        <f t="shared" si="3"/>
        <v>0</v>
      </c>
      <c r="AK20" s="54">
        <f t="shared" si="3"/>
        <v>0</v>
      </c>
      <c r="AL20" s="54">
        <f t="shared" si="3"/>
        <v>0</v>
      </c>
      <c r="AM20" s="54">
        <f t="shared" si="3"/>
        <v>0</v>
      </c>
      <c r="AN20" s="96"/>
      <c r="AO20" s="103">
        <f t="shared" ref="AO20:AP20" si="4">SUM(AO11:AO19)</f>
        <v>1</v>
      </c>
      <c r="AP20" s="54">
        <f t="shared" si="4"/>
        <v>34</v>
      </c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ht="138.0" customHeight="1">
      <c r="A30" s="1"/>
      <c r="B30" s="46" t="s">
        <v>15</v>
      </c>
      <c r="C30" s="48" t="s">
        <v>93</v>
      </c>
      <c r="D30" s="50" t="s">
        <v>94</v>
      </c>
      <c r="E30" s="50" t="s">
        <v>95</v>
      </c>
      <c r="F30" s="50" t="s">
        <v>96</v>
      </c>
      <c r="G30" s="50" t="s">
        <v>97</v>
      </c>
      <c r="H30" s="50" t="s">
        <v>98</v>
      </c>
      <c r="I30" s="50" t="s">
        <v>99</v>
      </c>
      <c r="J30" s="50" t="s">
        <v>101</v>
      </c>
      <c r="K30" s="50" t="s">
        <v>35</v>
      </c>
      <c r="L30" s="50" t="s">
        <v>37</v>
      </c>
      <c r="M30" s="50" t="s">
        <v>102</v>
      </c>
      <c r="N30" s="50" t="s">
        <v>103</v>
      </c>
      <c r="O30" s="50" t="s">
        <v>104</v>
      </c>
      <c r="P30" s="50" t="s">
        <v>105</v>
      </c>
      <c r="Q30" s="50" t="s">
        <v>106</v>
      </c>
      <c r="R30" s="50" t="s">
        <v>107</v>
      </c>
      <c r="S30" s="50" t="s">
        <v>43</v>
      </c>
      <c r="T30" s="50" t="s">
        <v>108</v>
      </c>
      <c r="U30" s="50" t="s">
        <v>109</v>
      </c>
      <c r="V30" s="50" t="s">
        <v>63</v>
      </c>
      <c r="W30" s="50" t="s">
        <v>110</v>
      </c>
      <c r="X30" s="50" t="s">
        <v>111</v>
      </c>
      <c r="Y30" s="50" t="s">
        <v>112</v>
      </c>
      <c r="Z30" s="50" t="s">
        <v>113</v>
      </c>
      <c r="AA30" s="50" t="s">
        <v>114</v>
      </c>
      <c r="AB30" s="50" t="s">
        <v>115</v>
      </c>
      <c r="AC30" s="50" t="s">
        <v>116</v>
      </c>
      <c r="AD30" s="50" t="s">
        <v>117</v>
      </c>
      <c r="AE30" s="50" t="s">
        <v>118</v>
      </c>
      <c r="AF30" s="50" t="s">
        <v>119</v>
      </c>
      <c r="AG30" s="50" t="s">
        <v>120</v>
      </c>
      <c r="AH30" s="50" t="s">
        <v>121</v>
      </c>
      <c r="AI30" s="50" t="s">
        <v>122</v>
      </c>
      <c r="AJ30" s="50" t="s">
        <v>123</v>
      </c>
      <c r="AK30" s="114" t="s">
        <v>124</v>
      </c>
      <c r="AL30" s="50" t="s">
        <v>126</v>
      </c>
      <c r="AM30" s="50" t="s">
        <v>127</v>
      </c>
      <c r="AN30" s="116" t="s">
        <v>128</v>
      </c>
      <c r="AO30" s="1"/>
      <c r="AP30" s="1"/>
    </row>
    <row r="31" ht="13.5" customHeight="1">
      <c r="A31" s="1"/>
      <c r="B31" s="54" t="s">
        <v>66</v>
      </c>
      <c r="C31" s="56">
        <v>240.0</v>
      </c>
      <c r="D31" s="58">
        <v>0.1</v>
      </c>
      <c r="E31" s="58"/>
      <c r="F31" s="58"/>
      <c r="G31" s="58"/>
      <c r="H31" s="58">
        <v>0.0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>
        <v>7.67</v>
      </c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118">
        <f t="shared" ref="AL31:AL33" si="5">SUM(C31:AK31)</f>
        <v>247.77</v>
      </c>
      <c r="AM31" s="120">
        <f t="shared" ref="AM31:AM33" si="6">AL31/$AL$34</f>
        <v>0.045118516</v>
      </c>
      <c r="AN31" s="120">
        <f t="shared" ref="AN31:AN34" si="7">(AL31-(C31+G31+R31))/AL31</f>
        <v>0.03135972878</v>
      </c>
      <c r="AO31" s="1"/>
      <c r="AP31" s="1"/>
    </row>
    <row r="32" ht="13.5" customHeight="1">
      <c r="A32" s="1"/>
      <c r="B32" s="54" t="s">
        <v>76</v>
      </c>
      <c r="C32" s="123">
        <v>1071.0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126">
        <f>Resources!D35-sum(C32:AJ32)</f>
        <v>274.339</v>
      </c>
      <c r="AL32" s="118">
        <f t="shared" si="5"/>
        <v>1345.339</v>
      </c>
      <c r="AM32" s="120">
        <f t="shared" si="6"/>
        <v>0.2449840546</v>
      </c>
      <c r="AN32" s="120">
        <f t="shared" si="7"/>
        <v>0.2039181203</v>
      </c>
      <c r="AO32" s="1"/>
      <c r="AP32" s="1"/>
    </row>
    <row r="33" ht="13.5" customHeight="1">
      <c r="A33" s="1"/>
      <c r="B33" s="54" t="s">
        <v>78</v>
      </c>
      <c r="C33" s="123">
        <v>3882.0</v>
      </c>
      <c r="D33" s="58">
        <v>1.2</v>
      </c>
      <c r="E33" s="58">
        <v>0.0</v>
      </c>
      <c r="F33" s="58">
        <v>0.0</v>
      </c>
      <c r="G33" s="58">
        <v>1.01</v>
      </c>
      <c r="H33" s="58"/>
      <c r="I33" s="58">
        <v>0.0</v>
      </c>
      <c r="J33" s="58">
        <v>2.89</v>
      </c>
      <c r="K33" s="58">
        <v>0.0</v>
      </c>
      <c r="L33" s="58">
        <v>0.0</v>
      </c>
      <c r="M33" s="58">
        <v>0.0</v>
      </c>
      <c r="N33" s="58">
        <v>0.0</v>
      </c>
      <c r="O33" s="58">
        <v>0.0</v>
      </c>
      <c r="P33" s="58">
        <v>0.002</v>
      </c>
      <c r="Q33" s="58">
        <v>0.0</v>
      </c>
      <c r="R33" s="58">
        <v>0.0</v>
      </c>
      <c r="S33" s="58">
        <v>0.0</v>
      </c>
      <c r="T33" s="58">
        <v>1.39</v>
      </c>
      <c r="U33" s="58">
        <v>0.0</v>
      </c>
      <c r="V33" s="58">
        <v>1.52</v>
      </c>
      <c r="W33" s="58">
        <v>0.0</v>
      </c>
      <c r="X33" s="58">
        <v>0.002</v>
      </c>
      <c r="Y33" s="58">
        <v>6.91</v>
      </c>
      <c r="Z33" s="58">
        <v>0.0</v>
      </c>
      <c r="AA33" s="58">
        <v>0.0</v>
      </c>
      <c r="AB33" s="58">
        <v>1.5</v>
      </c>
      <c r="AC33" s="58">
        <v>0.0</v>
      </c>
      <c r="AD33" s="58">
        <v>0.0</v>
      </c>
      <c r="AE33" s="58">
        <v>0.0</v>
      </c>
      <c r="AF33" s="58">
        <v>0.0</v>
      </c>
      <c r="AG33" s="58">
        <v>0.0</v>
      </c>
      <c r="AH33" s="58">
        <v>0.0</v>
      </c>
      <c r="AI33" s="58">
        <v>0.0</v>
      </c>
      <c r="AJ33" s="58">
        <v>0.004</v>
      </c>
      <c r="AK33" s="126">
        <v>0.0</v>
      </c>
      <c r="AL33" s="118">
        <f t="shared" si="5"/>
        <v>3898.428</v>
      </c>
      <c r="AM33" s="120">
        <f t="shared" si="6"/>
        <v>0.7098974294</v>
      </c>
      <c r="AN33" s="120">
        <f t="shared" si="7"/>
        <v>0.003954927473</v>
      </c>
      <c r="AO33" s="1"/>
      <c r="AP33" s="1"/>
    </row>
    <row r="34" ht="13.5" customHeight="1">
      <c r="A34" s="1"/>
      <c r="B34" s="54" t="s">
        <v>65</v>
      </c>
      <c r="C34" s="56">
        <f t="shared" ref="C34:R34" si="8">SUM(C31:C33)</f>
        <v>5193</v>
      </c>
      <c r="D34" s="56">
        <f t="shared" si="8"/>
        <v>1.3</v>
      </c>
      <c r="E34" s="56">
        <f t="shared" si="8"/>
        <v>0</v>
      </c>
      <c r="F34" s="56">
        <f t="shared" si="8"/>
        <v>0</v>
      </c>
      <c r="G34" s="56">
        <f t="shared" si="8"/>
        <v>1.01</v>
      </c>
      <c r="H34" s="56">
        <f t="shared" si="8"/>
        <v>0</v>
      </c>
      <c r="I34" s="56">
        <f t="shared" si="8"/>
        <v>0</v>
      </c>
      <c r="J34" s="56">
        <f t="shared" si="8"/>
        <v>2.89</v>
      </c>
      <c r="K34" s="56">
        <f t="shared" si="8"/>
        <v>0</v>
      </c>
      <c r="L34" s="56">
        <f t="shared" si="8"/>
        <v>0</v>
      </c>
      <c r="M34" s="56">
        <f t="shared" si="8"/>
        <v>0</v>
      </c>
      <c r="N34" s="56">
        <f t="shared" si="8"/>
        <v>0</v>
      </c>
      <c r="O34" s="56">
        <f t="shared" si="8"/>
        <v>0</v>
      </c>
      <c r="P34" s="56">
        <f t="shared" si="8"/>
        <v>0.002</v>
      </c>
      <c r="Q34" s="56">
        <f t="shared" si="8"/>
        <v>0</v>
      </c>
      <c r="R34" s="56">
        <f t="shared" si="8"/>
        <v>0</v>
      </c>
      <c r="S34" s="56">
        <v>0.0</v>
      </c>
      <c r="T34" s="56">
        <f t="shared" ref="T34:AJ34" si="9">SUM(T31:T33)</f>
        <v>1.39</v>
      </c>
      <c r="U34" s="56">
        <f t="shared" si="9"/>
        <v>0</v>
      </c>
      <c r="V34" s="56">
        <f t="shared" si="9"/>
        <v>1.52</v>
      </c>
      <c r="W34" s="56">
        <f t="shared" si="9"/>
        <v>0</v>
      </c>
      <c r="X34" s="56">
        <f t="shared" si="9"/>
        <v>0.002</v>
      </c>
      <c r="Y34" s="56">
        <f t="shared" si="9"/>
        <v>14.58</v>
      </c>
      <c r="Z34" s="56">
        <f t="shared" si="9"/>
        <v>0</v>
      </c>
      <c r="AA34" s="56">
        <f t="shared" si="9"/>
        <v>0</v>
      </c>
      <c r="AB34" s="56">
        <f t="shared" si="9"/>
        <v>1.5</v>
      </c>
      <c r="AC34" s="56">
        <f t="shared" si="9"/>
        <v>0</v>
      </c>
      <c r="AD34" s="56">
        <f t="shared" si="9"/>
        <v>0</v>
      </c>
      <c r="AE34" s="56">
        <f t="shared" si="9"/>
        <v>0</v>
      </c>
      <c r="AF34" s="56">
        <f t="shared" si="9"/>
        <v>0</v>
      </c>
      <c r="AG34" s="56">
        <f t="shared" si="9"/>
        <v>0</v>
      </c>
      <c r="AH34" s="56">
        <f t="shared" si="9"/>
        <v>0</v>
      </c>
      <c r="AI34" s="56">
        <f t="shared" si="9"/>
        <v>0</v>
      </c>
      <c r="AJ34" s="56">
        <f t="shared" si="9"/>
        <v>0.004</v>
      </c>
      <c r="AK34" s="123">
        <v>0.0</v>
      </c>
      <c r="AL34" s="132">
        <f t="shared" ref="AL34:AM34" si="10">SUM(AL31:AL33)</f>
        <v>5491.537</v>
      </c>
      <c r="AM34" s="120">
        <f t="shared" si="10"/>
        <v>1</v>
      </c>
      <c r="AN34" s="120">
        <f t="shared" si="7"/>
        <v>0.05417918517</v>
      </c>
      <c r="AO34" s="1"/>
      <c r="AP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</row>
  </sheetData>
  <mergeCells count="4">
    <mergeCell ref="B2:F2"/>
    <mergeCell ref="C3:F3"/>
    <mergeCell ref="C4:F4"/>
    <mergeCell ref="C5:F5"/>
  </mergeCells>
  <conditionalFormatting sqref="C11:T19 W11:AO19 C31:AK34">
    <cfRule type="cellIs" dxfId="0" priority="1" stopIfTrue="1" operator="equal">
      <formula>1</formula>
    </cfRule>
  </conditionalFormatting>
  <conditionalFormatting sqref="U11:V19">
    <cfRule type="cellIs" dxfId="0" priority="2" stopIfTrue="1" operator="equal">
      <formula>1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9.14"/>
    <col customWidth="1" min="2" max="2" width="19.0"/>
    <col customWidth="1" min="3" max="3" width="22.14"/>
    <col customWidth="1" min="4" max="26" width="8.86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4" t="s">
        <v>0</v>
      </c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9" t="s">
        <v>1</v>
      </c>
      <c r="C3" s="92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9" t="s">
        <v>6</v>
      </c>
      <c r="C4" s="92" t="str">
        <f>Metrics!B4</f>
        <v>Q318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26" t="s">
        <v>8</v>
      </c>
      <c r="C5" s="165" t="str">
        <f>Metrics!B5</f>
        <v>Gareth Roy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39" t="s">
        <v>164</v>
      </c>
      <c r="C7" s="3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66"/>
      <c r="C8" s="167"/>
      <c r="D8" s="168" t="s">
        <v>165</v>
      </c>
      <c r="E8" s="49"/>
      <c r="F8" s="51"/>
      <c r="G8" s="169" t="s">
        <v>166</v>
      </c>
      <c r="H8" s="49"/>
      <c r="I8" s="5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41" t="s">
        <v>15</v>
      </c>
      <c r="C9" s="170" t="s">
        <v>167</v>
      </c>
      <c r="D9" s="171" t="s">
        <v>168</v>
      </c>
      <c r="E9" s="45" t="s">
        <v>169</v>
      </c>
      <c r="F9" s="172" t="s">
        <v>170</v>
      </c>
      <c r="G9" s="43" t="s">
        <v>168</v>
      </c>
      <c r="H9" s="45" t="s">
        <v>169</v>
      </c>
      <c r="I9" s="52" t="s">
        <v>170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73" t="s">
        <v>171</v>
      </c>
      <c r="C10" s="174" t="s">
        <v>172</v>
      </c>
      <c r="D10" s="175">
        <v>0.0</v>
      </c>
      <c r="E10" s="176">
        <v>0.0</v>
      </c>
      <c r="F10" s="177">
        <v>0.0</v>
      </c>
      <c r="G10" s="176">
        <v>0.0</v>
      </c>
      <c r="H10" s="176">
        <v>0.0</v>
      </c>
      <c r="I10" s="177">
        <v>0.0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73" t="s">
        <v>171</v>
      </c>
      <c r="C11" s="174" t="s">
        <v>173</v>
      </c>
      <c r="D11" s="175">
        <v>0.0</v>
      </c>
      <c r="E11" s="176">
        <v>0.0</v>
      </c>
      <c r="F11" s="177">
        <v>0.0</v>
      </c>
      <c r="G11" s="176">
        <v>0.0</v>
      </c>
      <c r="H11" s="176">
        <v>0.0</v>
      </c>
      <c r="I11" s="177">
        <v>0.0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67" t="s">
        <v>174</v>
      </c>
      <c r="C12" s="178" t="s">
        <v>175</v>
      </c>
      <c r="D12" s="179">
        <v>0.5</v>
      </c>
      <c r="E12" s="180">
        <v>0.5</v>
      </c>
      <c r="F12" s="181">
        <v>0.5</v>
      </c>
      <c r="G12" s="180">
        <v>0.30000000000000004</v>
      </c>
      <c r="H12" s="180">
        <v>0.30000000000000004</v>
      </c>
      <c r="I12" s="181">
        <v>0.30000000000000004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73" t="s">
        <v>174</v>
      </c>
      <c r="C13" s="174" t="s">
        <v>176</v>
      </c>
      <c r="D13" s="175">
        <v>0.0</v>
      </c>
      <c r="E13" s="176">
        <v>0.0</v>
      </c>
      <c r="F13" s="177">
        <v>0.0</v>
      </c>
      <c r="G13" s="176">
        <v>0.0</v>
      </c>
      <c r="H13" s="176">
        <v>0.0</v>
      </c>
      <c r="I13" s="177">
        <v>0.0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73" t="s">
        <v>174</v>
      </c>
      <c r="C14" s="174" t="s">
        <v>177</v>
      </c>
      <c r="D14" s="175">
        <v>0.0</v>
      </c>
      <c r="E14" s="176">
        <v>0.0</v>
      </c>
      <c r="F14" s="177">
        <v>0.0</v>
      </c>
      <c r="G14" s="176">
        <v>0.0</v>
      </c>
      <c r="H14" s="176">
        <v>0.0</v>
      </c>
      <c r="I14" s="177">
        <v>0.0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73" t="s">
        <v>174</v>
      </c>
      <c r="C15" s="174" t="s">
        <v>178</v>
      </c>
      <c r="D15" s="175">
        <v>0.2</v>
      </c>
      <c r="E15" s="176">
        <v>0.2</v>
      </c>
      <c r="F15" s="177">
        <v>0.2</v>
      </c>
      <c r="G15" s="176">
        <v>0.0</v>
      </c>
      <c r="H15" s="176">
        <v>0.0</v>
      </c>
      <c r="I15" s="177">
        <v>0.0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67" t="s">
        <v>174</v>
      </c>
      <c r="C16" s="178" t="s">
        <v>179</v>
      </c>
      <c r="D16" s="179">
        <v>0.0</v>
      </c>
      <c r="E16" s="180">
        <v>0.0</v>
      </c>
      <c r="F16" s="181">
        <v>0.0</v>
      </c>
      <c r="G16" s="180">
        <v>0.2</v>
      </c>
      <c r="H16" s="180">
        <v>0.2</v>
      </c>
      <c r="I16" s="181">
        <v>0.2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67" t="s">
        <v>180</v>
      </c>
      <c r="C17" s="178" t="s">
        <v>181</v>
      </c>
      <c r="D17" s="179">
        <v>0.0</v>
      </c>
      <c r="E17" s="180">
        <v>0.0</v>
      </c>
      <c r="F17" s="181">
        <v>0.0</v>
      </c>
      <c r="G17" s="180">
        <v>0.0</v>
      </c>
      <c r="H17" s="180">
        <v>0.0</v>
      </c>
      <c r="I17" s="181">
        <v>0.0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67" t="s">
        <v>180</v>
      </c>
      <c r="C18" s="182" t="s">
        <v>182</v>
      </c>
      <c r="D18" s="179">
        <v>1.0</v>
      </c>
      <c r="E18" s="180">
        <v>1.0</v>
      </c>
      <c r="F18" s="181">
        <v>1.0</v>
      </c>
      <c r="G18" s="180">
        <v>0.0</v>
      </c>
      <c r="H18" s="180">
        <v>0.0</v>
      </c>
      <c r="I18" s="181">
        <v>0.0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83" t="s">
        <v>180</v>
      </c>
      <c r="C19" s="184" t="s">
        <v>183</v>
      </c>
      <c r="D19" s="179">
        <v>0.2</v>
      </c>
      <c r="E19" s="180">
        <v>0.2</v>
      </c>
      <c r="F19" s="181">
        <v>0.2</v>
      </c>
      <c r="G19" s="180">
        <v>0.0</v>
      </c>
      <c r="H19" s="180">
        <v>0.0</v>
      </c>
      <c r="I19" s="181">
        <v>0.0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83" t="s">
        <v>184</v>
      </c>
      <c r="C20" s="184" t="s">
        <v>185</v>
      </c>
      <c r="D20" s="185">
        <v>0.3</v>
      </c>
      <c r="E20" s="186">
        <v>0.3</v>
      </c>
      <c r="F20" s="181">
        <v>0.3</v>
      </c>
      <c r="G20" s="186">
        <v>0.0</v>
      </c>
      <c r="H20" s="186">
        <v>0.0</v>
      </c>
      <c r="I20" s="187">
        <v>0.0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96" t="s">
        <v>65</v>
      </c>
      <c r="C21" s="188"/>
      <c r="D21" s="189">
        <f t="shared" ref="D21:I21" si="1">SUM(D10:D20)</f>
        <v>2.2</v>
      </c>
      <c r="E21" s="190">
        <f t="shared" si="1"/>
        <v>2.2</v>
      </c>
      <c r="F21" s="191">
        <f t="shared" si="1"/>
        <v>2.2</v>
      </c>
      <c r="G21" s="189">
        <f t="shared" si="1"/>
        <v>0.5</v>
      </c>
      <c r="H21" s="190">
        <f t="shared" si="1"/>
        <v>0.5</v>
      </c>
      <c r="I21" s="192">
        <f t="shared" si="1"/>
        <v>0.5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39" t="s">
        <v>186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94"/>
      <c r="C24" s="196"/>
      <c r="D24" s="198" t="s">
        <v>189</v>
      </c>
      <c r="E24" s="49"/>
      <c r="F24" s="51"/>
      <c r="G24" s="198" t="s">
        <v>166</v>
      </c>
      <c r="H24" s="49"/>
      <c r="I24" s="5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200" t="s">
        <v>15</v>
      </c>
      <c r="C25" s="201" t="s">
        <v>167</v>
      </c>
      <c r="D25" s="202" t="s">
        <v>168</v>
      </c>
      <c r="E25" s="203" t="s">
        <v>169</v>
      </c>
      <c r="F25" s="204" t="s">
        <v>170</v>
      </c>
      <c r="G25" s="202" t="s">
        <v>168</v>
      </c>
      <c r="H25" s="203" t="s">
        <v>169</v>
      </c>
      <c r="I25" s="204" t="s">
        <v>170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89"/>
      <c r="C26" s="205"/>
      <c r="D26" s="207"/>
      <c r="E26" s="208"/>
      <c r="F26" s="210"/>
      <c r="G26" s="212"/>
      <c r="H26" s="214"/>
      <c r="I26" s="2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D8:F8"/>
    <mergeCell ref="G8:I8"/>
    <mergeCell ref="D24:F24"/>
    <mergeCell ref="G24:I2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9.14"/>
    <col customWidth="1" min="2" max="2" width="11.86"/>
    <col customWidth="1" min="3" max="3" width="22.86"/>
    <col customWidth="1" min="4" max="7" width="8.86"/>
    <col customWidth="1" min="8" max="8" width="14.29"/>
    <col customWidth="1" min="9" max="10" width="8.86"/>
    <col customWidth="1" min="11" max="11" width="13.43"/>
    <col customWidth="1" min="12" max="12" width="41.43"/>
    <col customWidth="1" min="13" max="13" width="25.14"/>
    <col customWidth="1" min="14" max="26" width="8.86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93" t="s">
        <v>187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97" t="s">
        <v>188</v>
      </c>
      <c r="C3" s="199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9" t="s">
        <v>6</v>
      </c>
      <c r="C4" s="92" t="str">
        <f>Metrics!B4</f>
        <v>Q318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26" t="s">
        <v>8</v>
      </c>
      <c r="C5" s="165" t="str">
        <f>Metrics!B5</f>
        <v>Gareth Roy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39" t="s">
        <v>190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1"/>
      <c r="B8" s="206" t="s">
        <v>191</v>
      </c>
      <c r="C8" s="209" t="s">
        <v>192</v>
      </c>
      <c r="D8" s="211"/>
      <c r="E8" s="211"/>
      <c r="F8" s="211"/>
      <c r="G8" s="213"/>
      <c r="H8" s="215" t="s">
        <v>193</v>
      </c>
      <c r="I8" s="211"/>
      <c r="J8" s="211"/>
      <c r="K8" s="211"/>
      <c r="L8" s="2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12.5" customHeight="1">
      <c r="A9" s="1"/>
      <c r="B9" s="217" t="s">
        <v>66</v>
      </c>
      <c r="C9" s="218" t="s">
        <v>194</v>
      </c>
      <c r="D9" s="30"/>
      <c r="E9" s="30"/>
      <c r="F9" s="30"/>
      <c r="G9" s="127"/>
      <c r="H9" s="219" t="s">
        <v>195</v>
      </c>
      <c r="I9" s="30"/>
      <c r="J9" s="30"/>
      <c r="K9" s="30"/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2.5" customHeight="1">
      <c r="A10" s="1"/>
      <c r="B10" s="217" t="s">
        <v>76</v>
      </c>
      <c r="C10" s="218" t="s">
        <v>196</v>
      </c>
      <c r="D10" s="30"/>
      <c r="E10" s="30"/>
      <c r="F10" s="30"/>
      <c r="G10" s="127"/>
      <c r="H10" s="219" t="s">
        <v>197</v>
      </c>
      <c r="I10" s="30"/>
      <c r="J10" s="30"/>
      <c r="K10" s="30"/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2.5" customHeight="1">
      <c r="A11" s="1"/>
      <c r="B11" s="220" t="s">
        <v>78</v>
      </c>
      <c r="C11" s="221" t="s">
        <v>198</v>
      </c>
      <c r="D11" s="38"/>
      <c r="E11" s="38"/>
      <c r="F11" s="38"/>
      <c r="G11" s="222"/>
      <c r="H11" s="223" t="s">
        <v>199</v>
      </c>
      <c r="I11" s="38"/>
      <c r="J11" s="38"/>
      <c r="K11" s="38"/>
      <c r="L11" s="3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hidden="1" customHeight="1">
      <c r="A12" s="1"/>
      <c r="B12" s="224" t="str">
        <f>Resources!A15</f>
        <v/>
      </c>
      <c r="C12" s="225"/>
      <c r="D12" s="226"/>
      <c r="E12" s="226"/>
      <c r="F12" s="226"/>
      <c r="G12" s="227"/>
      <c r="H12" s="228"/>
      <c r="I12" s="226"/>
      <c r="J12" s="226"/>
      <c r="K12" s="226"/>
      <c r="L12" s="2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hidden="1" customHeight="1">
      <c r="A13" s="1"/>
      <c r="B13" s="230" t="str">
        <f>Resources!A16</f>
        <v/>
      </c>
      <c r="C13" s="231"/>
      <c r="D13" s="30"/>
      <c r="E13" s="30"/>
      <c r="F13" s="30"/>
      <c r="G13" s="127"/>
      <c r="H13" s="232"/>
      <c r="I13" s="30"/>
      <c r="J13" s="30"/>
      <c r="K13" s="30"/>
      <c r="L13" s="23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3.75" hidden="1" customHeight="1">
      <c r="A14" s="1"/>
      <c r="B14" s="234" t="s">
        <v>200</v>
      </c>
      <c r="C14" s="235"/>
      <c r="D14" s="236"/>
      <c r="E14" s="236"/>
      <c r="F14" s="236"/>
      <c r="G14" s="237"/>
      <c r="H14" s="238"/>
      <c r="I14" s="236"/>
      <c r="J14" s="236"/>
      <c r="K14" s="236"/>
      <c r="L14" s="23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 t="s">
        <v>201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39" t="s">
        <v>202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47" t="s">
        <v>203</v>
      </c>
      <c r="C18" s="49"/>
      <c r="D18" s="49"/>
      <c r="E18" s="49"/>
      <c r="F18" s="51"/>
      <c r="G18" s="47" t="s">
        <v>204</v>
      </c>
      <c r="H18" s="49"/>
      <c r="I18" s="49"/>
      <c r="J18" s="49"/>
      <c r="K18" s="5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6.0" customHeight="1">
      <c r="A19" s="1"/>
      <c r="B19" s="240" t="s">
        <v>205</v>
      </c>
      <c r="C19" s="49"/>
      <c r="D19" s="49"/>
      <c r="E19" s="49"/>
      <c r="F19" s="241"/>
      <c r="G19" s="242" t="s">
        <v>206</v>
      </c>
      <c r="H19" s="49"/>
      <c r="I19" s="49"/>
      <c r="J19" s="49"/>
      <c r="K19" s="51"/>
      <c r="L19" s="1"/>
      <c r="M19" s="1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39" t="s">
        <v>207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47" t="s">
        <v>203</v>
      </c>
      <c r="C23" s="49"/>
      <c r="D23" s="49"/>
      <c r="E23" s="49"/>
      <c r="F23" s="124"/>
      <c r="G23" s="244" t="s">
        <v>204</v>
      </c>
      <c r="H23" s="49"/>
      <c r="I23" s="49"/>
      <c r="J23" s="49"/>
      <c r="K23" s="5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75.75" customHeight="1">
      <c r="A24" s="1"/>
      <c r="B24" s="245" t="s">
        <v>208</v>
      </c>
      <c r="C24" s="25"/>
      <c r="D24" s="25"/>
      <c r="E24" s="25"/>
      <c r="F24" s="246"/>
      <c r="G24" s="247" t="s">
        <v>209</v>
      </c>
      <c r="H24" s="25"/>
      <c r="I24" s="25"/>
      <c r="J24" s="25"/>
      <c r="K24" s="2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6.0" customHeight="1">
      <c r="A25" s="1"/>
      <c r="B25" s="248" t="s">
        <v>210</v>
      </c>
      <c r="C25" s="30"/>
      <c r="D25" s="30"/>
      <c r="E25" s="30"/>
      <c r="F25" s="127"/>
      <c r="G25" s="219" t="s">
        <v>211</v>
      </c>
      <c r="H25" s="30"/>
      <c r="I25" s="30"/>
      <c r="J25" s="30"/>
      <c r="K25" s="1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6.0" customHeight="1">
      <c r="A26" s="1"/>
      <c r="B26" s="249" t="s">
        <v>212</v>
      </c>
      <c r="C26" s="38"/>
      <c r="D26" s="38"/>
      <c r="E26" s="38"/>
      <c r="F26" s="222"/>
      <c r="G26" s="223" t="s">
        <v>213</v>
      </c>
      <c r="H26" s="38"/>
      <c r="I26" s="38"/>
      <c r="J26" s="38"/>
      <c r="K26" s="3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5.5" customHeight="1">
      <c r="A27" s="1"/>
      <c r="B27" s="250"/>
      <c r="C27" s="11"/>
      <c r="D27" s="11"/>
      <c r="E27" s="11"/>
      <c r="F27" s="11"/>
      <c r="G27" s="250"/>
      <c r="H27" s="11"/>
      <c r="I27" s="11"/>
      <c r="J27" s="11"/>
      <c r="K27" s="1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75" customHeight="1">
      <c r="A28" s="1"/>
      <c r="B28" s="251" t="s">
        <v>214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75" customHeight="1">
      <c r="A29" s="1"/>
      <c r="B29" s="252" t="s">
        <v>215</v>
      </c>
      <c r="C29" s="11"/>
      <c r="D29" s="11"/>
      <c r="E29" s="11"/>
      <c r="F29" s="253"/>
      <c r="G29" s="254" t="s">
        <v>216</v>
      </c>
      <c r="H29" s="253"/>
      <c r="I29" s="255" t="s">
        <v>217</v>
      </c>
      <c r="J29" s="5"/>
      <c r="K29" s="5"/>
      <c r="L29" s="5"/>
      <c r="M29" s="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2.5" customHeight="1">
      <c r="A30" s="1"/>
      <c r="B30" s="256" t="s">
        <v>218</v>
      </c>
      <c r="C30" s="30"/>
      <c r="D30" s="30"/>
      <c r="E30" s="30"/>
      <c r="F30" s="127"/>
      <c r="G30" s="257">
        <v>43373.0</v>
      </c>
      <c r="H30" s="127"/>
      <c r="I30" s="258" t="s">
        <v>219</v>
      </c>
      <c r="J30" s="226"/>
      <c r="K30" s="226"/>
      <c r="L30" s="226"/>
      <c r="M30" s="25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2.5" customHeight="1">
      <c r="A31" s="1"/>
      <c r="B31" s="256" t="s">
        <v>220</v>
      </c>
      <c r="C31" s="30"/>
      <c r="D31" s="30"/>
      <c r="E31" s="30"/>
      <c r="F31" s="127"/>
      <c r="G31" s="257">
        <v>43373.0</v>
      </c>
      <c r="H31" s="127"/>
      <c r="I31" s="219" t="s">
        <v>221</v>
      </c>
      <c r="J31" s="30"/>
      <c r="K31" s="30"/>
      <c r="L31" s="30"/>
      <c r="M31" s="1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2.5" customHeight="1">
      <c r="A32" s="1"/>
      <c r="B32" s="256" t="s">
        <v>222</v>
      </c>
      <c r="C32" s="30"/>
      <c r="D32" s="30"/>
      <c r="E32" s="30"/>
      <c r="F32" s="127"/>
      <c r="G32" s="257">
        <v>43288.0</v>
      </c>
      <c r="H32" s="127"/>
      <c r="I32" s="219" t="s">
        <v>223</v>
      </c>
      <c r="J32" s="30"/>
      <c r="K32" s="30"/>
      <c r="L32" s="30"/>
      <c r="M32" s="1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2.5" customHeight="1">
      <c r="A33" s="1"/>
      <c r="B33" s="256" t="s">
        <v>224</v>
      </c>
      <c r="C33" s="30"/>
      <c r="D33" s="30"/>
      <c r="E33" s="30"/>
      <c r="F33" s="127"/>
      <c r="G33" s="257">
        <v>43373.0</v>
      </c>
      <c r="H33" s="127"/>
      <c r="I33" s="219" t="s">
        <v>225</v>
      </c>
      <c r="J33" s="30"/>
      <c r="K33" s="30"/>
      <c r="L33" s="30"/>
      <c r="M33" s="1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2.5" customHeight="1">
      <c r="A34" s="1"/>
      <c r="B34" s="256" t="s">
        <v>226</v>
      </c>
      <c r="C34" s="30"/>
      <c r="D34" s="30"/>
      <c r="E34" s="30"/>
      <c r="F34" s="30"/>
      <c r="G34" s="257">
        <v>43373.0</v>
      </c>
      <c r="H34" s="30"/>
      <c r="I34" s="219" t="s">
        <v>227</v>
      </c>
      <c r="J34" s="30"/>
      <c r="K34" s="30"/>
      <c r="L34" s="30"/>
      <c r="M34" s="12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2.5" customHeight="1">
      <c r="A35" s="1"/>
      <c r="B35" s="256" t="s">
        <v>228</v>
      </c>
      <c r="C35" s="30"/>
      <c r="D35" s="30"/>
      <c r="E35" s="30"/>
      <c r="F35" s="30"/>
      <c r="G35" s="257">
        <v>43373.0</v>
      </c>
      <c r="H35" s="30"/>
      <c r="I35" s="219" t="s">
        <v>229</v>
      </c>
      <c r="J35" s="30"/>
      <c r="K35" s="30"/>
      <c r="L35" s="30"/>
      <c r="M35" s="12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2.5" customHeight="1">
      <c r="A36" s="1"/>
      <c r="B36" s="256" t="s">
        <v>230</v>
      </c>
      <c r="C36" s="30"/>
      <c r="D36" s="30"/>
      <c r="E36" s="30"/>
      <c r="F36" s="127"/>
      <c r="G36" s="257">
        <v>43373.0</v>
      </c>
      <c r="H36" s="127"/>
      <c r="I36" s="219" t="s">
        <v>231</v>
      </c>
      <c r="J36" s="30"/>
      <c r="K36" s="30"/>
      <c r="L36" s="30"/>
      <c r="M36" s="12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2.5" customHeight="1">
      <c r="A37" s="1"/>
      <c r="B37" s="256" t="s">
        <v>232</v>
      </c>
      <c r="C37" s="30"/>
      <c r="D37" s="30"/>
      <c r="E37" s="30"/>
      <c r="F37" s="127"/>
      <c r="G37" s="257">
        <v>43373.0</v>
      </c>
      <c r="H37" s="127"/>
      <c r="I37" s="219" t="s">
        <v>233</v>
      </c>
      <c r="J37" s="30"/>
      <c r="K37" s="30"/>
      <c r="L37" s="30"/>
      <c r="M37" s="12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2.5" customHeight="1">
      <c r="A38" s="1"/>
      <c r="B38" s="256" t="s">
        <v>234</v>
      </c>
      <c r="C38" s="30"/>
      <c r="D38" s="30"/>
      <c r="E38" s="30"/>
      <c r="F38" s="127"/>
      <c r="G38" s="257">
        <v>43373.0</v>
      </c>
      <c r="H38" s="127"/>
      <c r="I38" s="219" t="s">
        <v>235</v>
      </c>
      <c r="J38" s="30"/>
      <c r="K38" s="30"/>
      <c r="L38" s="30"/>
      <c r="M38" s="12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2.5" customHeight="1">
      <c r="A39" s="1"/>
      <c r="B39" s="256" t="s">
        <v>236</v>
      </c>
      <c r="C39" s="30"/>
      <c r="D39" s="30"/>
      <c r="E39" s="30"/>
      <c r="F39" s="127"/>
      <c r="G39" s="257">
        <v>43373.0</v>
      </c>
      <c r="H39" s="127"/>
      <c r="I39" s="219" t="s">
        <v>237</v>
      </c>
      <c r="J39" s="30"/>
      <c r="K39" s="30"/>
      <c r="L39" s="30"/>
      <c r="M39" s="12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2.5" customHeight="1">
      <c r="A40" s="1"/>
      <c r="B40" s="256" t="s">
        <v>238</v>
      </c>
      <c r="C40" s="30"/>
      <c r="D40" s="30"/>
      <c r="E40" s="30"/>
      <c r="F40" s="127"/>
      <c r="G40" s="257">
        <v>43373.0</v>
      </c>
      <c r="H40" s="30"/>
      <c r="I40" s="219" t="s">
        <v>239</v>
      </c>
      <c r="J40" s="30"/>
      <c r="K40" s="30"/>
      <c r="L40" s="30"/>
      <c r="M40" s="12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2.5" customHeight="1">
      <c r="A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251" t="s">
        <v>240</v>
      </c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52" t="s">
        <v>215</v>
      </c>
      <c r="C43" s="11"/>
      <c r="D43" s="11"/>
      <c r="E43" s="11"/>
      <c r="F43" s="260"/>
      <c r="G43" s="254" t="s">
        <v>216</v>
      </c>
      <c r="H43" s="253"/>
      <c r="I43" s="254" t="s">
        <v>217</v>
      </c>
      <c r="J43" s="11"/>
      <c r="K43" s="11"/>
      <c r="L43" s="11"/>
      <c r="M43" s="1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6.25" customHeight="1">
      <c r="A44" s="1"/>
      <c r="B44" s="256" t="s">
        <v>241</v>
      </c>
      <c r="C44" s="30"/>
      <c r="D44" s="30"/>
      <c r="E44" s="30"/>
      <c r="F44" s="30"/>
      <c r="G44" s="257">
        <v>43465.0</v>
      </c>
      <c r="H44" s="127"/>
      <c r="I44" s="258" t="s">
        <v>242</v>
      </c>
      <c r="J44" s="226"/>
      <c r="K44" s="226"/>
      <c r="L44" s="226"/>
      <c r="M44" s="25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6.25" customHeight="1">
      <c r="A45" s="1"/>
      <c r="B45" s="256" t="s">
        <v>224</v>
      </c>
      <c r="C45" s="30"/>
      <c r="D45" s="30"/>
      <c r="E45" s="30"/>
      <c r="F45" s="127"/>
      <c r="G45" s="257">
        <v>43465.0</v>
      </c>
      <c r="H45" s="127"/>
      <c r="I45" s="219" t="s">
        <v>243</v>
      </c>
      <c r="J45" s="30"/>
      <c r="K45" s="30"/>
      <c r="L45" s="30"/>
      <c r="M45" s="1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6.25" customHeight="1">
      <c r="A46" s="1"/>
      <c r="B46" s="256" t="s">
        <v>220</v>
      </c>
      <c r="C46" s="30"/>
      <c r="D46" s="30"/>
      <c r="E46" s="30"/>
      <c r="F46" s="127"/>
      <c r="G46" s="257">
        <v>43465.0</v>
      </c>
      <c r="H46" s="127"/>
      <c r="I46" s="219" t="s">
        <v>244</v>
      </c>
      <c r="J46" s="30"/>
      <c r="K46" s="30"/>
      <c r="L46" s="30"/>
      <c r="M46" s="1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6.25" customHeight="1">
      <c r="A47" s="1"/>
      <c r="B47" s="256" t="s">
        <v>245</v>
      </c>
      <c r="C47" s="30"/>
      <c r="D47" s="30"/>
      <c r="E47" s="30"/>
      <c r="F47" s="127"/>
      <c r="G47" s="257">
        <v>43465.0</v>
      </c>
      <c r="H47" s="127"/>
      <c r="I47" s="219" t="s">
        <v>246</v>
      </c>
      <c r="J47" s="30"/>
      <c r="K47" s="30"/>
      <c r="L47" s="30"/>
      <c r="M47" s="1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6.25" customHeight="1">
      <c r="A48" s="1"/>
      <c r="B48" s="256" t="s">
        <v>230</v>
      </c>
      <c r="C48" s="30"/>
      <c r="D48" s="30"/>
      <c r="E48" s="30"/>
      <c r="F48" s="127"/>
      <c r="G48" s="257">
        <v>43465.0</v>
      </c>
      <c r="H48" s="30"/>
      <c r="I48" s="219" t="s">
        <v>247</v>
      </c>
      <c r="J48" s="30"/>
      <c r="K48" s="30"/>
      <c r="L48" s="30"/>
      <c r="M48" s="12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6.25" customHeight="1">
      <c r="A49" s="1"/>
      <c r="B49" s="256" t="s">
        <v>248</v>
      </c>
      <c r="C49" s="30"/>
      <c r="D49" s="30"/>
      <c r="E49" s="30"/>
      <c r="F49" s="30"/>
      <c r="G49" s="257">
        <v>43465.0</v>
      </c>
      <c r="H49" s="30"/>
      <c r="I49" s="219" t="s">
        <v>249</v>
      </c>
      <c r="J49" s="30"/>
      <c r="K49" s="30"/>
      <c r="L49" s="30"/>
      <c r="M49" s="12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6.25" customHeight="1">
      <c r="A50" s="1"/>
      <c r="B50" s="256" t="s">
        <v>250</v>
      </c>
      <c r="C50" s="30"/>
      <c r="D50" s="30"/>
      <c r="E50" s="30"/>
      <c r="F50" s="127"/>
      <c r="G50" s="257">
        <v>43465.0</v>
      </c>
      <c r="H50" s="127"/>
      <c r="I50" s="219" t="s">
        <v>251</v>
      </c>
      <c r="J50" s="30"/>
      <c r="K50" s="30"/>
      <c r="L50" s="30"/>
      <c r="M50" s="12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6.25" customHeight="1">
      <c r="A51" s="1"/>
      <c r="B51" s="256" t="s">
        <v>252</v>
      </c>
      <c r="C51" s="30"/>
      <c r="D51" s="30"/>
      <c r="E51" s="30"/>
      <c r="F51" s="127"/>
      <c r="G51" s="257">
        <v>43465.0</v>
      </c>
      <c r="H51" s="127"/>
      <c r="I51" s="219" t="s">
        <v>253</v>
      </c>
      <c r="J51" s="30"/>
      <c r="K51" s="30"/>
      <c r="L51" s="30"/>
      <c r="M51" s="12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6.25" customHeight="1">
      <c r="A52" s="1"/>
      <c r="B52" s="256" t="s">
        <v>254</v>
      </c>
      <c r="C52" s="30"/>
      <c r="D52" s="30"/>
      <c r="E52" s="30"/>
      <c r="F52" s="127"/>
      <c r="G52" s="257">
        <v>43434.0</v>
      </c>
      <c r="H52" s="127"/>
      <c r="I52" s="219" t="s">
        <v>255</v>
      </c>
      <c r="J52" s="30"/>
      <c r="K52" s="30"/>
      <c r="L52" s="30"/>
      <c r="M52" s="12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6.25" customHeight="1">
      <c r="A53" s="1"/>
      <c r="B53" s="256" t="s">
        <v>256</v>
      </c>
      <c r="C53" s="30"/>
      <c r="D53" s="30"/>
      <c r="E53" s="30"/>
      <c r="F53" s="127"/>
      <c r="G53" s="257">
        <v>43465.0</v>
      </c>
      <c r="H53" s="127"/>
      <c r="I53" s="219" t="s">
        <v>257</v>
      </c>
      <c r="J53" s="30"/>
      <c r="K53" s="30"/>
      <c r="L53" s="30"/>
      <c r="M53" s="12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6.25" customHeight="1">
      <c r="A54" s="1"/>
      <c r="B54" s="256"/>
      <c r="C54" s="30"/>
      <c r="D54" s="30"/>
      <c r="E54" s="30"/>
      <c r="F54" s="127"/>
      <c r="G54" s="257"/>
      <c r="H54" s="30"/>
      <c r="I54" s="219"/>
      <c r="J54" s="30"/>
      <c r="K54" s="30"/>
      <c r="L54" s="30"/>
      <c r="M54" s="12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2.5" customHeight="1">
      <c r="A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39" t="s">
        <v>258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47" t="s">
        <v>259</v>
      </c>
      <c r="C58" s="49"/>
      <c r="D58" s="49"/>
      <c r="E58" s="49"/>
      <c r="F58" s="124"/>
      <c r="G58" s="261" t="s">
        <v>260</v>
      </c>
      <c r="H58" s="241"/>
      <c r="I58" s="261" t="s">
        <v>261</v>
      </c>
      <c r="J58" s="49"/>
      <c r="K58" s="49"/>
      <c r="L58" s="49"/>
      <c r="M58" s="5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4.75" customHeight="1">
      <c r="A59" s="1"/>
      <c r="B59" s="262"/>
      <c r="C59" s="49"/>
      <c r="D59" s="49"/>
      <c r="E59" s="49"/>
      <c r="F59" s="241"/>
      <c r="G59" s="263"/>
      <c r="H59" s="127"/>
      <c r="I59" s="264"/>
      <c r="J59" s="30"/>
      <c r="K59" s="30"/>
      <c r="L59" s="30"/>
      <c r="M59" s="1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47" t="s">
        <v>262</v>
      </c>
      <c r="C60" s="49"/>
      <c r="D60" s="49"/>
      <c r="E60" s="49"/>
      <c r="F60" s="124"/>
      <c r="G60" s="261" t="s">
        <v>260</v>
      </c>
      <c r="H60" s="241"/>
      <c r="I60" s="254" t="s">
        <v>261</v>
      </c>
      <c r="J60" s="11"/>
      <c r="K60" s="11"/>
      <c r="L60" s="11"/>
      <c r="M60" s="1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1.5" customHeight="1">
      <c r="A61" s="1"/>
      <c r="B61" s="265" t="s">
        <v>263</v>
      </c>
      <c r="C61" s="30"/>
      <c r="D61" s="30"/>
      <c r="E61" s="30"/>
      <c r="F61" s="127"/>
      <c r="G61" s="266" t="s">
        <v>264</v>
      </c>
      <c r="H61" s="127"/>
      <c r="I61" s="264" t="s">
        <v>265</v>
      </c>
      <c r="J61" s="30"/>
      <c r="K61" s="30"/>
      <c r="L61" s="30"/>
      <c r="M61" s="12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1.5" customHeight="1">
      <c r="A62" s="1"/>
      <c r="B62" s="265" t="s">
        <v>266</v>
      </c>
      <c r="C62" s="30"/>
      <c r="D62" s="30"/>
      <c r="E62" s="30"/>
      <c r="F62" s="127"/>
      <c r="G62" s="266" t="s">
        <v>264</v>
      </c>
      <c r="H62" s="127"/>
      <c r="I62" s="267" t="s">
        <v>267</v>
      </c>
      <c r="J62" s="226"/>
      <c r="K62" s="226"/>
      <c r="L62" s="226"/>
      <c r="M62" s="259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1.5" customHeight="1">
      <c r="A63" s="1"/>
      <c r="B63" s="268" t="s">
        <v>268</v>
      </c>
      <c r="C63" s="30"/>
      <c r="D63" s="30"/>
      <c r="E63" s="30"/>
      <c r="F63" s="127"/>
      <c r="G63" s="266" t="s">
        <v>264</v>
      </c>
      <c r="H63" s="127"/>
      <c r="I63" s="269" t="s">
        <v>269</v>
      </c>
      <c r="J63" s="226"/>
      <c r="K63" s="226"/>
      <c r="L63" s="226"/>
      <c r="M63" s="259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47" t="s">
        <v>270</v>
      </c>
      <c r="C64" s="49"/>
      <c r="D64" s="49"/>
      <c r="E64" s="49"/>
      <c r="F64" s="124"/>
      <c r="G64" s="261" t="s">
        <v>260</v>
      </c>
      <c r="H64" s="241"/>
      <c r="I64" s="261" t="s">
        <v>261</v>
      </c>
      <c r="J64" s="49"/>
      <c r="K64" s="49"/>
      <c r="L64" s="49"/>
      <c r="M64" s="5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75" customHeight="1">
      <c r="A65" s="1"/>
      <c r="B65" s="268"/>
      <c r="C65" s="30"/>
      <c r="D65" s="30"/>
      <c r="E65" s="30"/>
      <c r="F65" s="127"/>
      <c r="G65" s="263"/>
      <c r="H65" s="127"/>
      <c r="I65" s="264"/>
      <c r="J65" s="30"/>
      <c r="K65" s="30"/>
      <c r="L65" s="30"/>
      <c r="M65" s="1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47" t="s">
        <v>271</v>
      </c>
      <c r="C66" s="49"/>
      <c r="D66" s="49"/>
      <c r="E66" s="49"/>
      <c r="F66" s="124"/>
      <c r="G66" s="261" t="s">
        <v>260</v>
      </c>
      <c r="H66" s="241"/>
      <c r="I66" s="261" t="s">
        <v>261</v>
      </c>
      <c r="J66" s="49"/>
      <c r="K66" s="49"/>
      <c r="L66" s="49"/>
      <c r="M66" s="5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30.75" customHeight="1">
      <c r="A67" s="1"/>
      <c r="B67" s="270"/>
      <c r="C67" s="25"/>
      <c r="D67" s="25"/>
      <c r="E67" s="25"/>
      <c r="F67" s="246"/>
      <c r="G67" s="263"/>
      <c r="H67" s="127"/>
      <c r="I67" s="264"/>
      <c r="J67" s="30"/>
      <c r="K67" s="30"/>
      <c r="L67" s="30"/>
      <c r="M67" s="1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271" t="s">
        <v>272</v>
      </c>
      <c r="C68" s="5"/>
      <c r="D68" s="5"/>
      <c r="E68" s="5"/>
      <c r="F68" s="272"/>
      <c r="G68" s="255" t="s">
        <v>260</v>
      </c>
      <c r="H68" s="273"/>
      <c r="I68" s="255" t="s">
        <v>261</v>
      </c>
      <c r="J68" s="5"/>
      <c r="K68" s="5"/>
      <c r="L68" s="5"/>
      <c r="M68" s="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7.0" customHeight="1">
      <c r="A69" s="1"/>
      <c r="B69" s="270" t="s">
        <v>273</v>
      </c>
      <c r="C69" s="25"/>
      <c r="D69" s="25"/>
      <c r="E69" s="25"/>
      <c r="F69" s="246"/>
      <c r="G69" s="274">
        <v>43342.0</v>
      </c>
      <c r="H69" s="246"/>
      <c r="I69" s="275" t="s">
        <v>274</v>
      </c>
      <c r="J69" s="25"/>
      <c r="K69" s="25"/>
      <c r="L69" s="25"/>
      <c r="M69" s="2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7.0" customHeight="1">
      <c r="A70" s="1"/>
      <c r="B70" s="276" t="s">
        <v>275</v>
      </c>
      <c r="C70" s="30"/>
      <c r="D70" s="30"/>
      <c r="E70" s="30"/>
      <c r="F70" s="30"/>
      <c r="G70" s="277">
        <v>43342.0</v>
      </c>
      <c r="H70" s="30"/>
      <c r="I70" s="278" t="s">
        <v>276</v>
      </c>
      <c r="J70" s="30"/>
      <c r="K70" s="30"/>
      <c r="L70" s="30"/>
      <c r="M70" s="1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4.75" customHeight="1">
      <c r="A71" s="1"/>
      <c r="B71" s="276" t="s">
        <v>277</v>
      </c>
      <c r="C71" s="30"/>
      <c r="D71" s="30"/>
      <c r="E71" s="30"/>
      <c r="F71" s="30"/>
      <c r="G71" s="277">
        <v>43290.0</v>
      </c>
      <c r="H71" s="30"/>
      <c r="I71" s="278" t="s">
        <v>278</v>
      </c>
      <c r="J71" s="30"/>
      <c r="K71" s="30"/>
      <c r="L71" s="30"/>
      <c r="M71" s="1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4.75" customHeight="1">
      <c r="A72" s="1"/>
      <c r="B72" s="276" t="s">
        <v>279</v>
      </c>
      <c r="C72" s="30"/>
      <c r="D72" s="30"/>
      <c r="E72" s="30"/>
      <c r="F72" s="127"/>
      <c r="G72" s="277">
        <v>43290.0</v>
      </c>
      <c r="H72" s="127"/>
      <c r="I72" s="278" t="s">
        <v>278</v>
      </c>
      <c r="J72" s="30"/>
      <c r="K72" s="30"/>
      <c r="L72" s="30"/>
      <c r="M72" s="1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4.75" customHeight="1">
      <c r="A73" s="1"/>
      <c r="B73" s="276" t="s">
        <v>280</v>
      </c>
      <c r="C73" s="30"/>
      <c r="D73" s="30"/>
      <c r="E73" s="30"/>
      <c r="F73" s="127"/>
      <c r="G73" s="277">
        <v>43290.0</v>
      </c>
      <c r="H73" s="127"/>
      <c r="I73" s="278" t="s">
        <v>278</v>
      </c>
      <c r="J73" s="30"/>
      <c r="K73" s="30"/>
      <c r="L73" s="30"/>
      <c r="M73" s="1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4.75" customHeight="1">
      <c r="A74" s="1"/>
      <c r="B74" s="276" t="s">
        <v>281</v>
      </c>
      <c r="C74" s="30"/>
      <c r="D74" s="30"/>
      <c r="E74" s="30"/>
      <c r="F74" s="127"/>
      <c r="G74" s="277">
        <v>43290.0</v>
      </c>
      <c r="H74" s="127"/>
      <c r="I74" s="278" t="s">
        <v>278</v>
      </c>
      <c r="J74" s="30"/>
      <c r="K74" s="30"/>
      <c r="L74" s="30"/>
      <c r="M74" s="1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4.75" customHeight="1">
      <c r="A75" s="1"/>
      <c r="B75" s="276"/>
      <c r="C75" s="30"/>
      <c r="D75" s="30"/>
      <c r="E75" s="30"/>
      <c r="F75" s="127"/>
      <c r="G75" s="277"/>
      <c r="H75" s="127"/>
      <c r="I75" s="278"/>
      <c r="J75" s="30"/>
      <c r="K75" s="30"/>
      <c r="L75" s="30"/>
      <c r="M75" s="1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4.75" customHeight="1">
      <c r="A76" s="1"/>
      <c r="B76" s="279"/>
      <c r="C76" s="38"/>
      <c r="D76" s="38"/>
      <c r="E76" s="38"/>
      <c r="F76" s="222"/>
      <c r="G76" s="280"/>
      <c r="H76" s="222"/>
      <c r="I76" s="281"/>
      <c r="J76" s="38"/>
      <c r="K76" s="38"/>
      <c r="L76" s="38"/>
      <c r="M76" s="3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282" t="s">
        <v>282</v>
      </c>
      <c r="C77" s="283"/>
      <c r="D77" s="283"/>
      <c r="E77" s="283"/>
      <c r="F77" s="284"/>
      <c r="G77" s="285" t="s">
        <v>260</v>
      </c>
      <c r="H77" s="284"/>
      <c r="I77" s="285" t="s">
        <v>261</v>
      </c>
      <c r="J77" s="283"/>
      <c r="K77" s="283"/>
      <c r="L77" s="283"/>
      <c r="M77" s="28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65"/>
      <c r="C78" s="30"/>
      <c r="D78" s="30"/>
      <c r="E78" s="30"/>
      <c r="F78" s="127"/>
      <c r="G78" s="266"/>
      <c r="H78" s="127"/>
      <c r="I78" s="287"/>
      <c r="J78" s="30"/>
      <c r="K78" s="30"/>
      <c r="L78" s="30"/>
      <c r="M78" s="1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288"/>
      <c r="C79" s="38"/>
      <c r="D79" s="38"/>
      <c r="E79" s="38"/>
      <c r="F79" s="222"/>
      <c r="G79" s="289"/>
      <c r="H79" s="222"/>
      <c r="I79" s="290"/>
      <c r="J79" s="38"/>
      <c r="K79" s="38"/>
      <c r="L79" s="38"/>
      <c r="M79" s="3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47" t="s">
        <v>283</v>
      </c>
      <c r="C80" s="49"/>
      <c r="D80" s="49"/>
      <c r="E80" s="49"/>
      <c r="F80" s="124"/>
      <c r="G80" s="261" t="s">
        <v>260</v>
      </c>
      <c r="H80" s="241"/>
      <c r="I80" s="261" t="s">
        <v>261</v>
      </c>
      <c r="J80" s="49"/>
      <c r="K80" s="49"/>
      <c r="L80" s="49"/>
      <c r="M80" s="5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65" t="s">
        <v>284</v>
      </c>
      <c r="C81" s="30"/>
      <c r="D81" s="30"/>
      <c r="E81" s="30"/>
      <c r="F81" s="127"/>
      <c r="G81" s="266"/>
      <c r="H81" s="127"/>
      <c r="I81" s="287"/>
      <c r="J81" s="30"/>
      <c r="K81" s="30"/>
      <c r="L81" s="30"/>
      <c r="M81" s="1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288"/>
      <c r="C82" s="38"/>
      <c r="D82" s="38"/>
      <c r="E82" s="38"/>
      <c r="F82" s="222"/>
      <c r="G82" s="289"/>
      <c r="H82" s="222"/>
      <c r="I82" s="290"/>
      <c r="J82" s="38"/>
      <c r="K82" s="38"/>
      <c r="L82" s="38"/>
      <c r="M82" s="3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47" t="s">
        <v>285</v>
      </c>
      <c r="C83" s="49"/>
      <c r="D83" s="49"/>
      <c r="E83" s="49"/>
      <c r="F83" s="124"/>
      <c r="G83" s="261" t="s">
        <v>260</v>
      </c>
      <c r="H83" s="241"/>
      <c r="I83" s="261" t="s">
        <v>261</v>
      </c>
      <c r="J83" s="49"/>
      <c r="K83" s="49"/>
      <c r="L83" s="49"/>
      <c r="M83" s="5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291" t="s">
        <v>286</v>
      </c>
      <c r="C84" s="49"/>
      <c r="D84" s="49"/>
      <c r="E84" s="49"/>
      <c r="F84" s="241"/>
      <c r="G84" s="289" t="s">
        <v>287</v>
      </c>
      <c r="H84" s="222"/>
      <c r="I84" s="292" t="s">
        <v>288</v>
      </c>
      <c r="J84" s="49"/>
      <c r="K84" s="49"/>
      <c r="L84" s="49"/>
      <c r="M84" s="5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291" t="s">
        <v>289</v>
      </c>
      <c r="C85" s="49"/>
      <c r="D85" s="49"/>
      <c r="E85" s="49"/>
      <c r="F85" s="241"/>
      <c r="G85" s="289" t="s">
        <v>287</v>
      </c>
      <c r="H85" s="222"/>
      <c r="I85" s="292" t="s">
        <v>290</v>
      </c>
      <c r="J85" s="49"/>
      <c r="K85" s="49"/>
      <c r="L85" s="49"/>
      <c r="M85" s="5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291" t="s">
        <v>291</v>
      </c>
      <c r="C86" s="49"/>
      <c r="D86" s="49"/>
      <c r="E86" s="49"/>
      <c r="F86" s="51"/>
      <c r="G86" s="293" t="s">
        <v>287</v>
      </c>
      <c r="H86" s="51"/>
      <c r="I86" s="294" t="s">
        <v>292</v>
      </c>
      <c r="J86" s="49"/>
      <c r="K86" s="49"/>
      <c r="L86" s="49"/>
      <c r="M86" s="5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291" t="s">
        <v>293</v>
      </c>
      <c r="C87" s="49"/>
      <c r="D87" s="49"/>
      <c r="E87" s="49"/>
      <c r="F87" s="241"/>
      <c r="G87" s="295" t="s">
        <v>287</v>
      </c>
      <c r="H87" s="227"/>
      <c r="I87" s="290" t="s">
        <v>294</v>
      </c>
      <c r="J87" s="38"/>
      <c r="K87" s="38"/>
      <c r="L87" s="38"/>
      <c r="M87" s="3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262" t="s">
        <v>295</v>
      </c>
      <c r="C88" s="49"/>
      <c r="D88" s="49"/>
      <c r="E88" s="49"/>
      <c r="F88" s="241"/>
      <c r="G88" s="295" t="s">
        <v>287</v>
      </c>
      <c r="H88" s="227"/>
      <c r="I88" s="280" t="s">
        <v>10</v>
      </c>
      <c r="J88" s="38"/>
      <c r="K88" s="38"/>
      <c r="L88" s="38"/>
      <c r="M88" s="3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262" t="s">
        <v>296</v>
      </c>
      <c r="C89" s="49"/>
      <c r="D89" s="49"/>
      <c r="E89" s="49"/>
      <c r="F89" s="49"/>
      <c r="G89" s="296" t="s">
        <v>287</v>
      </c>
      <c r="H89" s="297"/>
      <c r="I89" s="298" t="s">
        <v>297</v>
      </c>
      <c r="J89" s="35"/>
      <c r="K89" s="35"/>
      <c r="L89" s="35"/>
      <c r="M89" s="3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4.0" customHeight="1">
      <c r="A90" s="1"/>
      <c r="B90" s="47" t="s">
        <v>298</v>
      </c>
      <c r="C90" s="49"/>
      <c r="D90" s="49"/>
      <c r="E90" s="49"/>
      <c r="F90" s="124"/>
      <c r="G90" s="261" t="s">
        <v>260</v>
      </c>
      <c r="H90" s="241"/>
      <c r="I90" s="261" t="s">
        <v>261</v>
      </c>
      <c r="J90" s="49"/>
      <c r="K90" s="49"/>
      <c r="L90" s="49"/>
      <c r="M90" s="5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4.0" customHeight="1">
      <c r="A91" s="1"/>
      <c r="B91" s="265" t="s">
        <v>284</v>
      </c>
      <c r="C91" s="30"/>
      <c r="D91" s="30"/>
      <c r="E91" s="30"/>
      <c r="F91" s="127"/>
      <c r="G91" s="266"/>
      <c r="H91" s="127"/>
      <c r="I91" s="287"/>
      <c r="J91" s="30"/>
      <c r="K91" s="30"/>
      <c r="L91" s="30"/>
      <c r="M91" s="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288" t="s">
        <v>284</v>
      </c>
      <c r="C92" s="38"/>
      <c r="D92" s="38"/>
      <c r="E92" s="38"/>
      <c r="F92" s="222"/>
      <c r="G92" s="289"/>
      <c r="H92" s="222"/>
      <c r="I92" s="290"/>
      <c r="J92" s="38"/>
      <c r="K92" s="38"/>
      <c r="L92" s="38"/>
      <c r="M92" s="3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99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05">
    <mergeCell ref="I82:M82"/>
    <mergeCell ref="I78:M78"/>
    <mergeCell ref="G88:H88"/>
    <mergeCell ref="G91:H91"/>
    <mergeCell ref="G92:H92"/>
    <mergeCell ref="G90:H90"/>
    <mergeCell ref="G89:H89"/>
    <mergeCell ref="I90:M90"/>
    <mergeCell ref="I91:M91"/>
    <mergeCell ref="I92:M92"/>
    <mergeCell ref="I89:M89"/>
    <mergeCell ref="I83:M83"/>
    <mergeCell ref="I88:M88"/>
    <mergeCell ref="I87:M87"/>
    <mergeCell ref="G87:H87"/>
    <mergeCell ref="I86:M86"/>
    <mergeCell ref="I74:M74"/>
    <mergeCell ref="G81:H81"/>
    <mergeCell ref="G85:H85"/>
    <mergeCell ref="G86:H86"/>
    <mergeCell ref="G79:H79"/>
    <mergeCell ref="I79:M79"/>
    <mergeCell ref="I80:M80"/>
    <mergeCell ref="I81:M81"/>
    <mergeCell ref="I84:M84"/>
    <mergeCell ref="I85:M85"/>
    <mergeCell ref="I77:M77"/>
    <mergeCell ref="I75:M75"/>
    <mergeCell ref="I76:M76"/>
    <mergeCell ref="I66:M66"/>
    <mergeCell ref="G74:H74"/>
    <mergeCell ref="G80:H80"/>
    <mergeCell ref="G82:H82"/>
    <mergeCell ref="G83:H83"/>
    <mergeCell ref="I58:M58"/>
    <mergeCell ref="I54:M54"/>
    <mergeCell ref="I65:M65"/>
    <mergeCell ref="I64:M64"/>
    <mergeCell ref="I59:M59"/>
    <mergeCell ref="I60:M60"/>
    <mergeCell ref="I43:M43"/>
    <mergeCell ref="I49:M49"/>
    <mergeCell ref="I44:M44"/>
    <mergeCell ref="I63:M63"/>
    <mergeCell ref="I61:M61"/>
    <mergeCell ref="I62:M62"/>
    <mergeCell ref="I52:M52"/>
    <mergeCell ref="I53:M53"/>
    <mergeCell ref="I51:M51"/>
    <mergeCell ref="I50:M50"/>
    <mergeCell ref="I32:M32"/>
    <mergeCell ref="I33:M33"/>
    <mergeCell ref="I31:M31"/>
    <mergeCell ref="I30:M30"/>
    <mergeCell ref="I46:M46"/>
    <mergeCell ref="I45:M45"/>
    <mergeCell ref="I48:M48"/>
    <mergeCell ref="I47:M47"/>
    <mergeCell ref="B70:F70"/>
    <mergeCell ref="B75:F75"/>
    <mergeCell ref="B74:F74"/>
    <mergeCell ref="B72:F72"/>
    <mergeCell ref="B73:F73"/>
    <mergeCell ref="B82:F82"/>
    <mergeCell ref="B83:F83"/>
    <mergeCell ref="B80:F80"/>
    <mergeCell ref="B81:F81"/>
    <mergeCell ref="B64:F64"/>
    <mergeCell ref="B63:F63"/>
    <mergeCell ref="B84:F84"/>
    <mergeCell ref="B61:F61"/>
    <mergeCell ref="B62:F62"/>
    <mergeCell ref="B65:F65"/>
    <mergeCell ref="B66:F66"/>
    <mergeCell ref="B76:F76"/>
    <mergeCell ref="B79:F79"/>
    <mergeCell ref="G54:H54"/>
    <mergeCell ref="G52:H52"/>
    <mergeCell ref="G61:H61"/>
    <mergeCell ref="G60:H60"/>
    <mergeCell ref="G63:H63"/>
    <mergeCell ref="B77:F77"/>
    <mergeCell ref="B78:F78"/>
    <mergeCell ref="B67:F67"/>
    <mergeCell ref="B68:F68"/>
    <mergeCell ref="C10:G10"/>
    <mergeCell ref="C11:G11"/>
    <mergeCell ref="B19:F19"/>
    <mergeCell ref="B90:F90"/>
    <mergeCell ref="B92:F92"/>
    <mergeCell ref="B91:F91"/>
    <mergeCell ref="B89:F89"/>
    <mergeCell ref="G77:H77"/>
    <mergeCell ref="G78:H78"/>
    <mergeCell ref="B85:F85"/>
    <mergeCell ref="B86:F86"/>
    <mergeCell ref="B87:F87"/>
    <mergeCell ref="B88:F88"/>
    <mergeCell ref="G84:H84"/>
    <mergeCell ref="I69:M69"/>
    <mergeCell ref="I70:M70"/>
    <mergeCell ref="G73:H73"/>
    <mergeCell ref="G72:H72"/>
    <mergeCell ref="G71:H71"/>
    <mergeCell ref="I71:M71"/>
    <mergeCell ref="I72:M72"/>
    <mergeCell ref="I68:M68"/>
    <mergeCell ref="I67:M67"/>
    <mergeCell ref="I73:M73"/>
    <mergeCell ref="G66:H66"/>
    <mergeCell ref="G62:H62"/>
    <mergeCell ref="G46:H46"/>
    <mergeCell ref="G47:H47"/>
    <mergeCell ref="G53:H53"/>
    <mergeCell ref="G49:H49"/>
    <mergeCell ref="G50:H50"/>
    <mergeCell ref="G51:H51"/>
    <mergeCell ref="G45:H45"/>
    <mergeCell ref="G48:H48"/>
    <mergeCell ref="G67:H67"/>
    <mergeCell ref="G69:H69"/>
    <mergeCell ref="G68:H68"/>
    <mergeCell ref="G43:H43"/>
    <mergeCell ref="G70:H70"/>
    <mergeCell ref="G75:H75"/>
    <mergeCell ref="G76:H76"/>
    <mergeCell ref="G44:H44"/>
    <mergeCell ref="G35:H35"/>
    <mergeCell ref="G34:H34"/>
    <mergeCell ref="G38:H38"/>
    <mergeCell ref="G37:H37"/>
    <mergeCell ref="G36:H36"/>
    <mergeCell ref="G29:H29"/>
    <mergeCell ref="G32:H32"/>
    <mergeCell ref="G40:H40"/>
    <mergeCell ref="G31:H31"/>
    <mergeCell ref="G30:H30"/>
    <mergeCell ref="G33:H33"/>
    <mergeCell ref="G39:H39"/>
    <mergeCell ref="I37:M37"/>
    <mergeCell ref="I34:M34"/>
    <mergeCell ref="I36:M36"/>
    <mergeCell ref="I35:M35"/>
    <mergeCell ref="I29:M29"/>
    <mergeCell ref="G25:K25"/>
    <mergeCell ref="G27:K27"/>
    <mergeCell ref="G26:K26"/>
    <mergeCell ref="G24:K24"/>
    <mergeCell ref="G19:K19"/>
    <mergeCell ref="G23:K23"/>
    <mergeCell ref="G18:K18"/>
    <mergeCell ref="H8:L8"/>
    <mergeCell ref="H9:L9"/>
    <mergeCell ref="I40:M40"/>
    <mergeCell ref="I39:M39"/>
    <mergeCell ref="I38:M38"/>
    <mergeCell ref="H14:L14"/>
    <mergeCell ref="H13:L13"/>
    <mergeCell ref="H11:L11"/>
    <mergeCell ref="H10:L10"/>
    <mergeCell ref="H12:L12"/>
    <mergeCell ref="B71:F71"/>
    <mergeCell ref="B69:F69"/>
    <mergeCell ref="B60:F60"/>
    <mergeCell ref="B58:F58"/>
    <mergeCell ref="B59:F59"/>
    <mergeCell ref="G58:H58"/>
    <mergeCell ref="G59:H59"/>
    <mergeCell ref="G64:H64"/>
    <mergeCell ref="G65:H65"/>
    <mergeCell ref="B53:F53"/>
    <mergeCell ref="B52:F52"/>
    <mergeCell ref="B48:F48"/>
    <mergeCell ref="B47:F47"/>
    <mergeCell ref="B50:F50"/>
    <mergeCell ref="B49:F49"/>
    <mergeCell ref="B45:F45"/>
    <mergeCell ref="B43:F43"/>
    <mergeCell ref="B40:F40"/>
    <mergeCell ref="B39:F39"/>
    <mergeCell ref="B51:F51"/>
    <mergeCell ref="B54:F54"/>
    <mergeCell ref="B46:F46"/>
    <mergeCell ref="B44:F44"/>
    <mergeCell ref="B29:F29"/>
    <mergeCell ref="B30:F30"/>
    <mergeCell ref="B33:F33"/>
    <mergeCell ref="B34:F34"/>
    <mergeCell ref="B38:F38"/>
    <mergeCell ref="B37:F37"/>
    <mergeCell ref="B36:F36"/>
    <mergeCell ref="B32:F32"/>
    <mergeCell ref="B27:F27"/>
    <mergeCell ref="B26:F26"/>
    <mergeCell ref="B31:F31"/>
    <mergeCell ref="B35:F35"/>
    <mergeCell ref="C14:G14"/>
    <mergeCell ref="B18:F18"/>
    <mergeCell ref="B23:F23"/>
    <mergeCell ref="B25:F25"/>
    <mergeCell ref="B24:F24"/>
    <mergeCell ref="C13:G13"/>
    <mergeCell ref="C9:G9"/>
    <mergeCell ref="C8:G8"/>
    <mergeCell ref="C12:G12"/>
  </mergeCells>
  <drawing r:id="rId1"/>
</worksheet>
</file>