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4"/>
  </bookViews>
  <sheets>
    <sheet name="Metrics" sheetId="1" state="visible" r:id="rId2"/>
    <sheet name="Resources" sheetId="2" state="visible" r:id="rId3"/>
    <sheet name="VOs" sheetId="3" state="visible" r:id="rId4"/>
    <sheet name="Manpower" sheetId="4" state="visible" r:id="rId5"/>
    <sheet name="Lancaster" sheetId="5" state="visible" r:id="rId6"/>
    <sheet name="Liverpool" sheetId="6" state="visible" r:id="rId7"/>
  </sheets>
  <definedNames>
    <definedName function="false" hidden="false" localSheetId="3" name="_xlnm.Print_Area" vbProcedure="false">Manpower!$B$1:$I$26</definedName>
    <definedName function="false" hidden="false" localSheetId="0" name="_xlnm.Print_Area" vbProcedure="false">Metrics!$A$1:$Q$25</definedName>
    <definedName function="false" hidden="false" localSheetId="1" name="_xlnm.Print_Area" vbProcedure="false">Resources!$A$1:$T$38</definedName>
    <definedName function="false" hidden="false" localSheetId="2" name="_xlnm.Print_Area" vbProcedure="false">VOs!$A$1:$AS$16</definedName>
    <definedName function="false" hidden="false" name="Excel_BuiltIn_Print_Area_2" vbProcedure="false">NA()</definedName>
    <definedName function="false" hidden="false" name="Excel_BuiltIn_Print_Area_2_1" vbProcedure="false">0</definedName>
    <definedName function="false" hidden="false" name="Excel_BuiltIn_Print_Area_2_2" vbProcedure="false">0</definedName>
    <definedName function="false" hidden="false" name="Excel_BuiltIn_Print_Area_2_5" vbProcedure="false">"#REF!"</definedName>
    <definedName function="false" hidden="false" name="Excel_BuiltIn_Print_Area_2_8" vbProcedure="false">"#N/A"</definedName>
    <definedName function="false" hidden="false" name="__xlnm_Print_Area" vbProcedure="false">NA()</definedName>
    <definedName function="false" hidden="false" name="__xlnm_Print_Area_1" vbProcedure="false">NA()</definedName>
    <definedName function="false" hidden="false" name="__xlnm_Print_Area_1_8" vbProcedure="false">"#N/A"</definedName>
    <definedName function="false" hidden="false" name="__xlnm_Print_Area_2" vbProcedure="false">NA()</definedName>
    <definedName function="false" hidden="false" name="__xlnm_Print_Area_2_8" vbProcedure="false">"#N/A"</definedName>
    <definedName function="false" hidden="false" name="__xlnm_Print_Area_3" vbProcedure="false">NA()</definedName>
    <definedName function="false" hidden="false" name="__xlnm_Print_Area_3_8" vbProcedure="false">"#N/A"</definedName>
    <definedName function="false" hidden="false" name="__xlnm_Print_Area_8" vbProcedure="false">"#N/A"</definedName>
    <definedName function="false" hidden="false" localSheetId="0" name="_xlnm.Print_Area" vbProcedure="false">Metrics!$A$1:$Q$25</definedName>
    <definedName function="false" hidden="false" localSheetId="0" name="_xlnm.Print_Area_0" vbProcedure="false">Metrics!$A$1:$Q$25</definedName>
    <definedName function="false" hidden="false" localSheetId="0" name="_xlnm.Print_Area_0_0" vbProcedure="false">Metrics!$A$1:$Q$25</definedName>
    <definedName function="false" hidden="false" localSheetId="0" name="_xlnm.Print_Area_0_0_0" vbProcedure="false">Metrics!$A$1:$Q$25</definedName>
    <definedName function="false" hidden="false" localSheetId="0" name="_xlnm.Print_Area_0_0_0_0" vbProcedure="false">Metrics!$A$1:$Q$25</definedName>
    <definedName function="false" hidden="false" localSheetId="0" name="_xlnm.Print_Area_0_0_0_0_0" vbProcedure="false">Metrics!$A$1:$Q$25</definedName>
    <definedName function="false" hidden="false" localSheetId="0" name="_xlnm.Print_Area_0_0_0_0_0_0" vbProcedure="false">Metrics!$A$1:$Q$25</definedName>
    <definedName function="false" hidden="false" localSheetId="0" name="_xlnm.Print_Area_0_0_0_0_0_0_0" vbProcedure="false">Metrics!$A$1:$Q$25</definedName>
    <definedName function="false" hidden="false" localSheetId="0" name="_xlnm.Print_Area_0_0_0_0_0_0_0_0" vbProcedure="false">Metrics!$A$1:$Q$25</definedName>
    <definedName function="false" hidden="false" localSheetId="0" name="_xlnm.Print_Area_0_0_0_0_0_0_0_0_0" vbProcedure="false">Metrics!$A$1:$Q$25</definedName>
    <definedName function="false" hidden="false" localSheetId="0" name="__xlnm_Print_Area" vbProcedure="false">Metrics!$A$1:$Q$25</definedName>
    <definedName function="false" hidden="false" localSheetId="0" name="__xlnm_Print_Area_0" vbProcedure="false">Metrics!$A$1:$Q$25</definedName>
    <definedName function="false" hidden="false" localSheetId="0" name="__xlnm_Print_Area_0_0" vbProcedure="false">Metrics!$A$1:$Q$25</definedName>
    <definedName function="false" hidden="false" localSheetId="0" name="__xlnm_Print_Area_0_0_0" vbProcedure="false">Metrics!$A$1:$Q$25</definedName>
    <definedName function="false" hidden="false" localSheetId="0" name="__xlnm_Print_Area_0_0_0_0" vbProcedure="false">Metrics!$A$1:$Q$25</definedName>
    <definedName function="false" hidden="false" localSheetId="0" name="__xlnm_Print_Area_0_0_0_0_0" vbProcedure="false">Metrics!$A$1:$Q$25</definedName>
    <definedName function="false" hidden="false" localSheetId="1" name="_xlnm.Print_Area" vbProcedure="false">Resources!$A$1:$T$38</definedName>
    <definedName function="false" hidden="false" localSheetId="1" name="_xlnm.Print_Area_0" vbProcedure="false">Resources!$A$1:$T$38</definedName>
    <definedName function="false" hidden="false" localSheetId="1" name="_xlnm.Print_Area_0_0" vbProcedure="false">Resources!$A$1:$T$38</definedName>
    <definedName function="false" hidden="false" localSheetId="1" name="_xlnm.Print_Area_0_0_0" vbProcedure="false">Resources!$A$1:$T$38</definedName>
    <definedName function="false" hidden="false" localSheetId="1" name="_xlnm.Print_Area_0_0_0_0" vbProcedure="false">Resources!$A$1:$T$38</definedName>
    <definedName function="false" hidden="false" localSheetId="1" name="_xlnm.Print_Area_0_0_0_0_0" vbProcedure="false">Resources!$A$1:$T$38</definedName>
    <definedName function="false" hidden="false" localSheetId="1" name="_xlnm.Print_Area_0_0_0_0_0_0" vbProcedure="false">Resources!$A$1:$T$38</definedName>
    <definedName function="false" hidden="false" localSheetId="1" name="_xlnm.Print_Area_0_0_0_0_0_0_0" vbProcedure="false">Resources!$A$1:$T$38</definedName>
    <definedName function="false" hidden="false" localSheetId="1" name="_xlnm.Print_Area_0_0_0_0_0_0_0_0" vbProcedure="false">Resources!$A$1:$T$38</definedName>
    <definedName function="false" hidden="false" localSheetId="1" name="_xlnm.Print_Area_0_0_0_0_0_0_0_0_0" vbProcedure="false">Resources!$A$1:$T$38</definedName>
    <definedName function="false" hidden="false" localSheetId="1" name="__xlnm_Print_Area" vbProcedure="false">Resources!$A$1:$T$38</definedName>
    <definedName function="false" hidden="false" localSheetId="1" name="__xlnm_Print_Area_0" vbProcedure="false">Resources!$A$1:$T$38</definedName>
    <definedName function="false" hidden="false" localSheetId="1" name="__xlnm_Print_Area_0_0" vbProcedure="false">Resources!$A$1:$T$38</definedName>
    <definedName function="false" hidden="false" localSheetId="1" name="__xlnm_Print_Area_0_0_0" vbProcedure="false">Resources!$A$1:$T$38</definedName>
    <definedName function="false" hidden="false" localSheetId="1" name="__xlnm_Print_Area_0_0_0_0" vbProcedure="false">Resources!$A$1:$T$38</definedName>
    <definedName function="false" hidden="false" localSheetId="1" name="__xlnm_Print_Area_0_0_0_0_0" vbProcedure="false">Resources!$A$1:$T$38</definedName>
    <definedName function="false" hidden="false" localSheetId="2" name="_xlnm.Print_Area" vbProcedure="false">VOs!$A$1:$AS$16</definedName>
    <definedName function="false" hidden="false" localSheetId="2" name="_xlnm.Print_Area_0" vbProcedure="false">VOs!$A$1:$AS$16</definedName>
    <definedName function="false" hidden="false" localSheetId="2" name="_xlnm.Print_Area_0_0" vbProcedure="false">VOs!$A$1:$AS$16</definedName>
    <definedName function="false" hidden="false" localSheetId="2" name="_xlnm.Print_Area_0_0_0" vbProcedure="false">VOs!$A$1:$AS$16</definedName>
    <definedName function="false" hidden="false" localSheetId="2" name="_xlnm.Print_Area_0_0_0_0" vbProcedure="false">VOs!$A$1:$AS$16</definedName>
    <definedName function="false" hidden="false" localSheetId="2" name="_xlnm.Print_Area_0_0_0_0_0" vbProcedure="false">VOs!$A$1:$AS$16</definedName>
    <definedName function="false" hidden="false" localSheetId="2" name="_xlnm.Print_Area_0_0_0_0_0_0" vbProcedure="false">VOs!$A$1:$AS$16</definedName>
    <definedName function="false" hidden="false" localSheetId="2" name="_xlnm.Print_Area_0_0_0_0_0_0_0" vbProcedure="false">VOs!$A$1:$AS$16</definedName>
    <definedName function="false" hidden="false" localSheetId="2" name="_xlnm.Print_Area_0_0_0_0_0_0_0_0" vbProcedure="false">VOs!$A$1:$AS$16</definedName>
    <definedName function="false" hidden="false" localSheetId="2" name="_xlnm.Print_Area_0_0_0_0_0_0_0_0_0" vbProcedure="false">VOs!$A$1:$AS$16</definedName>
    <definedName function="false" hidden="false" localSheetId="2" name="__xlnm_Print_Area" vbProcedure="false">VOs!$A$1:$AS$16</definedName>
    <definedName function="false" hidden="false" localSheetId="2" name="__xlnm_Print_Area_0" vbProcedure="false">VOs!$A$1:$AS$16</definedName>
    <definedName function="false" hidden="false" localSheetId="2" name="__xlnm_Print_Area_0_0" vbProcedure="false">VOs!$A$1:$AS$16</definedName>
    <definedName function="false" hidden="false" localSheetId="2" name="__xlnm_Print_Area_0_0_0" vbProcedure="false">VOs!$A$1:$AS$16</definedName>
    <definedName function="false" hidden="false" localSheetId="2" name="__xlnm_Print_Area_0_0_0_0" vbProcedure="false">VOs!$A$1:$AS$16</definedName>
    <definedName function="false" hidden="false" localSheetId="2" name="__xlnm_Print_Area_0_0_0_0_0" vbProcedure="false">VOs!$A$1:$AS$16</definedName>
    <definedName function="false" hidden="false" localSheetId="3" name="_xlnm.Print_Area" vbProcedure="false">Manpower!$B$1:$I$26</definedName>
    <definedName function="false" hidden="false" localSheetId="3" name="_xlnm.Print_Area_0" vbProcedure="false">Manpower!$B$1:$I$26</definedName>
    <definedName function="false" hidden="false" localSheetId="3" name="_xlnm.Print_Area_0_0" vbProcedure="false">Manpower!$B$1:$I$26</definedName>
    <definedName function="false" hidden="false" localSheetId="3" name="_xlnm.Print_Area_0_0_0" vbProcedure="false">Manpower!$B$1:$I$26</definedName>
    <definedName function="false" hidden="false" localSheetId="3" name="_xlnm.Print_Area_0_0_0_0" vbProcedure="false">Manpower!$B$1:$I$26</definedName>
    <definedName function="false" hidden="false" localSheetId="3" name="_xlnm.Print_Area_0_0_0_0_0" vbProcedure="false">Manpower!$B$1:$I$26</definedName>
    <definedName function="false" hidden="false" localSheetId="3" name="_xlnm.Print_Area_0_0_0_0_0_0" vbProcedure="false">Manpower!$B$1:$I$26</definedName>
    <definedName function="false" hidden="false" localSheetId="3" name="_xlnm.Print_Area_0_0_0_0_0_0_0" vbProcedure="false">Manpower!$B$1:$I$26</definedName>
    <definedName function="false" hidden="false" localSheetId="3" name="_xlnm.Print_Area_0_0_0_0_0_0_0_0" vbProcedure="false">Manpower!$B$1:$I$26</definedName>
    <definedName function="false" hidden="false" localSheetId="3" name="_xlnm.Print_Area_0_0_0_0_0_0_0_0_0" vbProcedure="false">Manpower!$B$1:$I$26</definedName>
    <definedName function="false" hidden="false" localSheetId="3" name="__xlnm_Print_Area" vbProcedure="false">Manpower!$B$1:$I$26</definedName>
    <definedName function="false" hidden="false" localSheetId="3" name="__xlnm_Print_Area_0" vbProcedure="false">Manpower!$B$1:$I$26</definedName>
    <definedName function="false" hidden="false" localSheetId="3" name="__xlnm_Print_Area_0_0" vbProcedure="false">Manpower!$B$1:$I$26</definedName>
    <definedName function="false" hidden="false" localSheetId="3" name="__xlnm_Print_Area_0_0_0" vbProcedure="false">Manpower!$B$1:$I$26</definedName>
    <definedName function="false" hidden="false" localSheetId="3" name="__xlnm_Print_Area_0_0_0_0" vbProcedure="false">Manpower!$B$1:$I$26</definedName>
    <definedName function="false" hidden="false" localSheetId="3" name="__xlnm_Print_Area_0_0_0_0_0" vbProcedure="false">Manpower!$B$1:$I$26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<sst xmlns="http://schemas.openxmlformats.org/spreadsheetml/2006/main" count="389" uniqueCount="221">
  <si>
    <t>GridPP Tier-2 Quarterly Report</t>
  </si>
  <si>
    <t>OK</t>
  </si>
  <si>
    <t>Tier-2</t>
  </si>
  <si>
    <t>Tier 2</t>
  </si>
  <si>
    <t>Close to target</t>
  </si>
  <si>
    <t>Quarter</t>
  </si>
  <si>
    <t>Q2 2018</t>
  </si>
  <si>
    <t>Not OK</t>
  </si>
  <si>
    <t>Reported by</t>
  </si>
  <si>
    <t>Matt Doidge</t>
  </si>
  <si>
    <t>Not yet able to be measured</t>
  </si>
  <si>
    <t>Suspended</t>
  </si>
  <si>
    <t>Metric no.</t>
  </si>
  <si>
    <t>Description</t>
  </si>
  <si>
    <t>Target</t>
  </si>
  <si>
    <t>Comments</t>
  </si>
  <si>
    <t>Q-2</t>
  </si>
  <si>
    <t>Q-1</t>
  </si>
  <si>
    <t>Current</t>
  </si>
  <si>
    <t>.x.1</t>
  </si>
  <si>
    <t>% of promised (by that time) disk available to GridPP</t>
  </si>
  <si>
    <t>.x.2</t>
  </si>
  <si>
    <t>% of promised (by that time) CPU available</t>
  </si>
  <si>
    <t>.x.3</t>
  </si>
  <si>
    <t>Average SAM (SLL page) availability performance over the last quarter</t>
  </si>
  <si>
    <t>95% averaged over sites in Tier-2</t>
  </si>
  <si>
    <t>.x.4</t>
  </si>
  <si>
    <t>Average SAM (SLL page) reliability performance over the last quarter</t>
  </si>
  <si>
    <t>.x.7</t>
  </si>
  <si>
    <t>Approx. CPU utilisation (wall clock time)</t>
  </si>
  <si>
    <t>.x.8</t>
  </si>
  <si>
    <t>Approx. CPU utilisation (CPU time)</t>
  </si>
  <si>
    <t>Used the link provided by Pete instead of the SLL page:</t>
  </si>
  <si>
    <t>.x.3/.4</t>
  </si>
  <si>
    <t>http://pprc.qmul.ac.uk/~lloyd/gridpp/nagios_plots.html</t>
  </si>
  <si>
    <t>http://argo.egi.eu/lavoisier/site_reports?accept=html</t>
  </si>
  <si>
    <t>.x.5</t>
  </si>
  <si>
    <t>http://pprc.qmul.ac.uk/~lloyd/gridpp/uktest.html</t>
  </si>
  <si>
    <t>http://pprc.qmul.ac.uk/~lloyd/gridpp/argo.html</t>
  </si>
  <si>
    <t>Current Site Status Data</t>
  </si>
  <si>
    <t>Site</t>
  </si>
  <si>
    <t>Service Nodes</t>
  </si>
  <si>
    <t>Worker Nodes</t>
  </si>
  <si>
    <t>Local Network Connectivity</t>
  </si>
  <si>
    <t>Site Connectivity</t>
  </si>
  <si>
    <t>SRM</t>
  </si>
  <si>
    <t>CPU hours (HEPSPEC06 )</t>
  </si>
  <si>
    <t>Wall clock hours (Normalised elapsed time HS06 hours)</t>
  </si>
  <si>
    <t>Lancaster</t>
  </si>
  <si>
    <t>umd4</t>
  </si>
  <si>
    <t>10Gb/s</t>
  </si>
  <si>
    <t>DPM</t>
  </si>
  <si>
    <t>Total</t>
  </si>
  <si>
    <t>Liverpool</t>
  </si>
  <si>
    <t>Umd4</t>
  </si>
  <si>
    <t>5Gb/s</t>
  </si>
  <si>
    <t>Manchester</t>
  </si>
  <si>
    <t>Emi-3</t>
  </si>
  <si>
    <t>Sheffield</t>
  </si>
  <si>
    <t>Total CPU hrs</t>
  </si>
  <si>
    <t>Current Resources Available</t>
  </si>
  <si>
    <t>https://accounting-next.egi.eu/egi/country/United%20Kingdom/normelap_processors/SITE/DATE/2018/1/2018/3/all/onlyinfrajobs/</t>
  </si>
  <si>
    <t>Used normalised sum elapsed*number of processors</t>
  </si>
  <si>
    <t>Total available to GridPP</t>
  </si>
  <si>
    <t>Promised (GridPP MoU 2017)</t>
  </si>
  <si>
    <t>CPU calculations</t>
  </si>
  <si>
    <t>HEPSPEC06</t>
  </si>
  <si>
    <t>Storage (TB)</t>
  </si>
  <si>
    <t>CPU (HS06)</t>
  </si>
  <si>
    <t>% of MoU CPU</t>
  </si>
  <si>
    <t>% of MoU Disk</t>
  </si>
  <si>
    <t>% CPU of Tier-2</t>
  </si>
  <si>
    <t>% Storage of Tier-2</t>
  </si>
  <si>
    <t>HS06 CPU hours from accounting</t>
  </si>
  <si>
    <t>% of T2 CPU hours provided for the quarter</t>
  </si>
  <si>
    <t>No of hours per quarter approx</t>
  </si>
  <si>
    <t>Multiplied by HS06 at site</t>
  </si>
  <si>
    <t>Utilisation of site CPU hours</t>
  </si>
  <si>
    <t>Utilisation of site Wall clock hours</t>
  </si>
  <si>
    <t>Totals</t>
  </si>
  <si>
    <t>Q1</t>
  </si>
  <si>
    <t>2160/2184 (if leap year)</t>
  </si>
  <si>
    <t>Q2</t>
  </si>
  <si>
    <t>gstat2</t>
  </si>
  <si>
    <t>Read the SI2K from gstat</t>
  </si>
  <si>
    <t>Q3</t>
  </si>
  <si>
    <t>cpu cores</t>
  </si>
  <si>
    <t>HS06</t>
  </si>
  <si>
    <t>TB</t>
  </si>
  <si>
    <t>SI2K</t>
  </si>
  <si>
    <t>Q4</t>
  </si>
  <si>
    <t>NA</t>
  </si>
  <si>
    <t>USED REBUS FOR THESE FIGURES, SO NO SI2K</t>
  </si>
  <si>
    <t>Colour coding is green for within 10% and orange within 20%</t>
  </si>
  <si>
    <t>Gstat currently shows KSI2k so this is converted to HS06 above</t>
  </si>
  <si>
    <t>Vos Supported</t>
  </si>
  <si>
    <t>Supported VOs</t>
  </si>
  <si>
    <t>alice</t>
  </si>
  <si>
    <t>atlas</t>
  </si>
  <si>
    <t>babar</t>
  </si>
  <si>
    <t>biomed</t>
  </si>
  <si>
    <t>calice</t>
  </si>
  <si>
    <t>camont</t>
  </si>
  <si>
    <t>cdf</t>
  </si>
  <si>
    <t>cedar</t>
  </si>
  <si>
    <t>cernatschool</t>
  </si>
  <si>
    <t>cms</t>
  </si>
  <si>
    <t>dteam</t>
  </si>
  <si>
    <t>dune</t>
  </si>
  <si>
    <t>dzero</t>
  </si>
  <si>
    <t>esr</t>
  </si>
  <si>
    <t>epic</t>
  </si>
  <si>
    <t>fusion</t>
  </si>
  <si>
    <t>Fermilab (microboone)</t>
  </si>
  <si>
    <t>geant4</t>
  </si>
  <si>
    <t>gridpp</t>
  </si>
  <si>
    <t>hyperk.org</t>
  </si>
  <si>
    <t>hone</t>
  </si>
  <si>
    <t>Icecube</t>
  </si>
  <si>
    <t>ilc</t>
  </si>
  <si>
    <t>lhcb</t>
  </si>
  <si>
    <t>LSST</t>
  </si>
  <si>
    <t>LZ</t>
  </si>
  <si>
    <t>mice</t>
  </si>
  <si>
    <t>magic</t>
  </si>
  <si>
    <t>moedal</t>
  </si>
  <si>
    <t>na48</t>
  </si>
  <si>
    <t>na62</t>
  </si>
  <si>
    <t>neiss</t>
  </si>
  <si>
    <t>ops</t>
  </si>
  <si>
    <t>pheno</t>
  </si>
  <si>
    <t>planck</t>
  </si>
  <si>
    <t>vo.skatelescope.eu</t>
  </si>
  <si>
    <t>snoplus</t>
  </si>
  <si>
    <t>solidexperiment.org</t>
  </si>
  <si>
    <t>vo.sixt.cern.ch</t>
  </si>
  <si>
    <t>northgrid</t>
  </si>
  <si>
    <t>superb</t>
  </si>
  <si>
    <t>supernemo</t>
  </si>
  <si>
    <t>t2k.org</t>
  </si>
  <si>
    <t>zeus</t>
  </si>
  <si>
    <t>Storage resource in use per VO (TB)</t>
  </si>
  <si>
    <t>t2k</t>
  </si>
  <si>
    <t>common</t>
  </si>
  <si>
    <t>Site Percentage of T2 Disk used</t>
  </si>
  <si>
    <t>Site percentage non LHC</t>
  </si>
  <si>
    <t>Reported only VOs occupying more than 50GB</t>
  </si>
  <si>
    <t>Effort (FTE)</t>
  </si>
  <si>
    <t>GridPP Funded</t>
  </si>
  <si>
    <t>Unfunded</t>
  </si>
  <si>
    <t>Name</t>
  </si>
  <si>
    <t>Month 1</t>
  </si>
  <si>
    <t>Month 2</t>
  </si>
  <si>
    <t>Month 3</t>
  </si>
  <si>
    <t>R. Long</t>
  </si>
  <si>
    <t>M. Doidge</t>
  </si>
  <si>
    <t>P. Love</t>
  </si>
  <si>
    <t>S. Jones</t>
  </si>
  <si>
    <t>R. Fay</t>
  </si>
  <si>
    <t>J. Bland</t>
  </si>
  <si>
    <t>A. Forti</t>
  </si>
  <si>
    <t>R. Frank</t>
  </si>
  <si>
    <t>A. McNab</t>
  </si>
  <si>
    <t>E. Korolkova</t>
  </si>
  <si>
    <t>EGI Funded Posts (FTE)</t>
  </si>
  <si>
    <t>EGI Funded</t>
  </si>
  <si>
    <t>GridPP Quarterly Report</t>
  </si>
  <si>
    <t>Area</t>
  </si>
  <si>
    <t>NorthGrid</t>
  </si>
  <si>
    <t>18Q2</t>
  </si>
  <si>
    <t>Progress over last Quarter</t>
  </si>
  <si>
    <t>Work area</t>
  </si>
  <si>
    <t>Successes</t>
  </si>
  <si>
    <t>Problems/Issues</t>
  </si>
  <si>
    <t>
Fire fighting and general faffing
Expansion in deployment tools (ansible)
Engagement in activities within GridPP and beyond</t>
  </si>
  <si>
    <t>Fires fought, reliability metrics didn't take too much of a hit.
More ansible roles and tools.
Participation at HEPSYSMAN, WLCG SOC workshop.</t>
  </si>
  <si>
    <t>
Not much progress on projects this quarter.
None.
None.</t>
  </si>
  <si>
    <t>Note:To get multiple lines per box use Alt-Return</t>
  </si>
  <si>
    <t>Insitute or area specific risks</t>
  </si>
  <si>
    <t>Risk</t>
  </si>
  <si>
    <t>Mitigating Action</t>
  </si>
  <si>
    <t>
Out of warranty dpm headnode that's starting to creek.</t>
  </si>
  <si>
    <t>Move headnode to virtual infrastructure.
</t>
  </si>
  <si>
    <t>Objectives and Deliverables for Last Quarter</t>
  </si>
  <si>
    <t>Objective/Deliverable</t>
  </si>
  <si>
    <t>Due Date</t>
  </si>
  <si>
    <t>Metric/Output</t>
  </si>
  <si>
    <t>
New purchasing framework in place.
MISP deployment
Dual-stacking last few services
</t>
  </si>
  <si>
    <t>30/6/18
</t>
  </si>
  <si>
    <t>
Easier purchasing of future kit
MISP can be put to use
Fully dual stacked site in reach.</t>
  </si>
  <si>
    <t>Objectives and Deliverables for Next Quarter</t>
  </si>
  <si>
    <t>C7 DPM on new/virtual hardware
Explore xcache and dune
Expand job slots using local hardware
Increase Dune etc workloads.
</t>
  </si>
  <si>
    <t>
More stable and up to date DPM
Easier dune running?
More jobs slots!
More jobs from the “other” Vos.</t>
  </si>
  <si>
    <t>EVAL Notes</t>
  </si>
  <si>
    <t>Publications</t>
  </si>
  <si>
    <t>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</si>
  <si>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</si>
  <si>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</si>
  <si>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</si>
  <si>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</si>
  <si>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</si>
  <si>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</si>
  <si>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</si>
  <si>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</si>
  <si>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Matt joined the NGI Security Team in September</t>
  </si>
  <si>
    <t>Other outputs and Knowledge</t>
  </si>
  <si>
    <t>UI/WN Tarball</t>
  </si>
  <si>
    <t>Involved with CentOS 7 adoption for atlas, MW Readiness WG</t>
  </si>
  <si>
    <t>Ste Jones</t>
  </si>
  <si>
    <t>Security
New HW
Migration
Routine
VOs
DevOps support / workarounds
Conferences/talks/reports
IPv6</t>
  </si>
  <si>
    <t>CVE2018-1111 (dhclient)
3 x Quad Wns, 1 x DPM Headnode, New build (config control)  server. Puppet 3 (complete)
Updates to UMD4 (complete), Updates to C75 (Argus, BDII, DPM, ARC/Condor…), VAC3, 
CA and host certs, kernels, general upgrades, 
DUNE collaboration, review of small VO priorities, 
xfs→ext4, DPM 600 sec timeout work, VAC timeout work, VAC APEL work, 
HepSysMan (site report and ARGUS Hackathon) GridPP40 (C7 migration and manual C7 build), </t>
  </si>
  <si>
    <t>
VAC shows  timeouts on some C7 systems. Under investigation.
Delayed due to other pressing matters</t>
  </si>
  <si>
    <r>
      <rPr>
        <sz val="10"/>
        <rFont val="Arial"/>
        <family val="2"/>
        <charset val="1"/>
      </rPr>
      <t>Deadlock issues have cropped up on our VAC nodes using the CentOS7.x systems.
</t>
    </r>
    <r>
      <rPr>
        <sz val="10"/>
        <color rgb="FF000000"/>
        <rFont val="Arial"/>
        <family val="2"/>
        <charset val="1"/>
      </rPr>
      <t>No definitive fix for Spectre/Meltdown on all CPUs</t>
    </r>
  </si>
  <si>
    <t>Doing various tests to narrow down the issue. May temporarily roll back to SL6 until resolved.
Industry wide issue. Can only monitor and react.</t>
  </si>
  <si>
    <t>Adoption of Ipv6, documentation
Adoption of Centos7
GridPP5 HW purchases
Convert site to Puppet 3
VAC Superslot/Multicore tests
Research usefulness of Condor/Singularity, document baseline
Test modules to implement ARC/CE HTCondor on CentOS
Definitive fix for Spectre/Meltdown on all CPUs
</t>
  </si>
  <si>
    <t>30/06/2018
30/06/2018
30/06/2018
30/06/2018
30/06/2018
30/06/2018
30/06/2018
30/06/2018</t>
  </si>
  <si>
    <t>External partners not ready (politics).
Complete.
Complete.
Complete.
Deferred for now (triage)
Deferred for now (triage)
Complete.
External partners not ready (technical).</t>
  </si>
  <si>
    <t>Adoption of Ipv6, documentation
VAC Superslot/Multicore tests
Research usefulness of Condor/Singularity, document baseline
Definitive fix for Spectre/Meltdown on all CPUs
Find reason for VAC/C7 deadlock.
Roll out RPMs for new LZ VOMS
The Big Tidy Up
</t>
  </si>
  <si>
    <t>30/09/2018
30/09/2018
30/09/2018
30/09/2018
30/09/2018
31/07/2018
30/09/2018</t>
  </si>
  <si>
    <t>Some servers on IPv6
VAC runs mcore
Singularity install and runs
External partners ready (technical).
Fewer or zero instances.
Installed and running.
All lose ends neat and tidy…</t>
  </si>
  <si>
    <t>Assisting  with Accounting SIG. 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</si>
</sst>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0"/>
    <numFmt numFmtId="166" formatCode="0%"/>
    <numFmt numFmtId="167" formatCode="MMM\-YY"/>
    <numFmt numFmtId="168" formatCode="0"/>
    <numFmt numFmtId="169" formatCode="#,##0\ ;[RED]\-#,##0\ "/>
    <numFmt numFmtId="170" formatCode="0.00%"/>
    <numFmt numFmtId="171" formatCode="0.00"/>
    <numFmt numFmtId="172" formatCode="0.0"/>
    <numFmt numFmtId="173" formatCode="M/D/YYYY"/>
    <numFmt numFmtId="174" formatCode="D\-MMM\-YY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800000"/>
      <name val="Arial"/>
      <family val="2"/>
      <charset val="1"/>
    </font>
    <font>
      <u val="single"/>
      <sz val="10"/>
      <color rgb="FF0000D4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DD0806"/>
      <name val="Arial"/>
      <family val="2"/>
      <charset val="1"/>
    </font>
    <font>
      <sz val="10"/>
      <color rgb="FF000090"/>
      <name val="Arial"/>
      <family val="2"/>
      <charset val="1"/>
    </font>
    <font>
      <b val="true"/>
      <sz val="10"/>
      <color rgb="FF0000D4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1FB714"/>
        <bgColor rgb="FF00CC33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CC00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9999FF"/>
      </patternFill>
    </fill>
    <fill>
      <patternFill patternType="solid">
        <fgColor rgb="FF000000"/>
        <bgColor rgb="FF0033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9933"/>
      </patternFill>
    </fill>
    <fill>
      <patternFill patternType="solid">
        <fgColor rgb="FF008080"/>
        <bgColor rgb="FF009933"/>
      </patternFill>
    </fill>
    <fill>
      <patternFill patternType="solid">
        <fgColor rgb="FF00CC33"/>
        <bgColor rgb="FF00B050"/>
      </patternFill>
    </fill>
    <fill>
      <patternFill patternType="solid">
        <fgColor rgb="FF9BBB59"/>
        <bgColor rgb="FF969696"/>
      </patternFill>
    </fill>
    <fill>
      <patternFill patternType="solid">
        <fgColor rgb="FF009933"/>
        <bgColor rgb="FF00B05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/>
      <right style="thick"/>
      <top style="thick"/>
      <bottom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/>
      <top style="thick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ck"/>
      <right/>
      <top style="thick"/>
      <bottom style="thick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90" wrapText="tru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13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0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1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1" xfId="21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1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21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  <cellStyle name="Excel Built-in Explanatory Text" xfId="21" builtinId="53" customBuiltin="true"/>
  </cellStyles>
  <dxfs count="21"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  <color rgb="FF000000"/>
      </font>
      <fill>
        <patternFill>
          <bgColor rgb="FF1FB714"/>
        </patternFill>
      </fill>
    </dxf>
    <dxf>
      <font>
        <b val="0"/>
      </font>
      <fill>
        <patternFill>
          <bgColor rgb="FFFF99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  <color rgb="FF000000"/>
      </font>
      <fill>
        <patternFill>
          <bgColor rgb="FF1FB714"/>
        </patternFill>
      </fill>
    </dxf>
    <dxf>
      <font>
        <b val="0"/>
      </font>
      <fill>
        <patternFill>
          <bgColor rgb="FFFF9900"/>
        </patternFill>
      </fill>
    </dxf>
    <dxf>
      <font>
        <b val="0"/>
      </font>
      <fill>
        <patternFill>
          <bgColor rgb="FFDD0806"/>
        </patternFill>
      </fill>
    </dxf>
  </dxfs>
  <colors>
    <indexedColors>
      <rgbColor rgb="FF000000"/>
      <rgbColor rgb="FFFFFFFF"/>
      <rgbColor rgb="FFFF0000"/>
      <rgbColor rgb="FF00CC33"/>
      <rgbColor rgb="FF0000FF"/>
      <rgbColor rgb="FFFFFF00"/>
      <rgbColor rgb="FFFF00FF"/>
      <rgbColor rgb="FF00FFFF"/>
      <rgbColor rgb="FF800000"/>
      <rgbColor rgb="FF009933"/>
      <rgbColor rgb="FF00009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1FB714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argo.egi.eu/lavoisier/site_reports?accept=html" TargetMode="External"/><Relationship Id="rId2" Type="http://schemas.openxmlformats.org/officeDocument/2006/relationships/hyperlink" Target="http://pprc.qmul.ac.uk/~lloyd/gridpp/uktest.html" TargetMode="External"/><Relationship Id="rId3" Type="http://schemas.openxmlformats.org/officeDocument/2006/relationships/hyperlink" Target="http://pprc.qmul.ac.uk/~lloyd/gridpp/argo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accounting-next.egi.eu/egi/country/United%20Kingdom/normelap_processors/SITE/DATE/2018/1/2018/3/all/onlyinfrajobs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2:Q24"/>
  <sheetViews>
    <sheetView windowProtection="false"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I12" activeCellId="0" sqref="I12"/>
    </sheetView>
  </sheetViews>
  <sheetFormatPr defaultRowHeight="12.75"/>
  <cols>
    <col collapsed="false" hidden="false" max="1" min="1" style="0" width="10.1224489795918"/>
    <col collapsed="false" hidden="false" max="2" min="2" style="0" width="35.9081632653061"/>
    <col collapsed="false" hidden="false" max="3" min="3" style="0" width="20.7908163265306"/>
    <col collapsed="false" hidden="false" max="6" min="4" style="0" width="8.50510204081633"/>
    <col collapsed="false" hidden="false" max="16" min="7" style="0" width="8.36734693877551"/>
    <col collapsed="false" hidden="false" max="17" min="17" style="0" width="42.5204081632653"/>
    <col collapsed="false" hidden="false" max="22" min="18" style="0" width="8.36734693877551"/>
    <col collapsed="false" hidden="false" max="23" min="23" style="0" width="18.2244897959184"/>
    <col collapsed="false" hidden="false" max="1025" min="24" style="0" width="8.36734693877551"/>
  </cols>
  <sheetData>
    <row r="2" customFormat="false" ht="12.75" hidden="false" customHeight="false" outlineLevel="0" collapsed="false">
      <c r="A2" s="1" t="s">
        <v>0</v>
      </c>
      <c r="B2" s="2"/>
      <c r="G2" s="3"/>
      <c r="H2" s="4" t="s">
        <v>1</v>
      </c>
      <c r="I2" s="4"/>
      <c r="J2" s="4"/>
    </row>
    <row r="3" customFormat="false" ht="12.75" hidden="false" customHeight="false" outlineLevel="0" collapsed="false">
      <c r="A3" s="5" t="s">
        <v>2</v>
      </c>
      <c r="B3" s="6" t="s">
        <v>3</v>
      </c>
      <c r="G3" s="7"/>
      <c r="H3" s="8" t="s">
        <v>4</v>
      </c>
      <c r="I3" s="8"/>
      <c r="J3" s="8"/>
    </row>
    <row r="4" customFormat="false" ht="12.75" hidden="false" customHeight="false" outlineLevel="0" collapsed="false">
      <c r="A4" s="5" t="s">
        <v>5</v>
      </c>
      <c r="B4" s="6" t="s">
        <v>6</v>
      </c>
      <c r="G4" s="9"/>
      <c r="H4" s="10" t="s">
        <v>7</v>
      </c>
      <c r="I4" s="10"/>
      <c r="J4" s="10"/>
    </row>
    <row r="5" customFormat="false" ht="12.75" hidden="false" customHeight="false" outlineLevel="0" collapsed="false">
      <c r="A5" s="5" t="s">
        <v>8</v>
      </c>
      <c r="B5" s="6" t="s">
        <v>9</v>
      </c>
      <c r="G5" s="11"/>
      <c r="H5" s="10" t="s">
        <v>10</v>
      </c>
      <c r="I5" s="10"/>
      <c r="J5" s="10"/>
    </row>
    <row r="6" customFormat="false" ht="12.75" hidden="false" customHeight="false" outlineLevel="0" collapsed="false">
      <c r="A6" s="12"/>
      <c r="B6" s="12"/>
      <c r="G6" s="13"/>
      <c r="H6" s="14" t="s">
        <v>11</v>
      </c>
      <c r="I6" s="14"/>
      <c r="J6" s="14"/>
    </row>
    <row r="9" customFormat="false" ht="12.75" hidden="false" customHeight="true" outlineLevel="0" collapsed="false">
      <c r="A9" s="15" t="s">
        <v>12</v>
      </c>
      <c r="B9" s="16" t="s">
        <v>13</v>
      </c>
      <c r="C9" s="17" t="s">
        <v>14</v>
      </c>
      <c r="D9" s="18" t="str">
        <f aca="false">Resources!A11</f>
        <v>Lancaster</v>
      </c>
      <c r="E9" s="18"/>
      <c r="F9" s="18"/>
      <c r="G9" s="18" t="str">
        <f aca="false">Resources!A12</f>
        <v>Liverpool</v>
      </c>
      <c r="H9" s="18"/>
      <c r="I9" s="18"/>
      <c r="J9" s="18" t="str">
        <f aca="false">Resources!A13</f>
        <v>Manchester</v>
      </c>
      <c r="K9" s="18"/>
      <c r="L9" s="18"/>
      <c r="M9" s="18" t="str">
        <f aca="false">Resources!A14</f>
        <v>Sheffield</v>
      </c>
      <c r="N9" s="18"/>
      <c r="O9" s="18"/>
      <c r="P9" s="18"/>
      <c r="Q9" s="19" t="s">
        <v>15</v>
      </c>
    </row>
    <row r="10" customFormat="false" ht="12.75" hidden="false" customHeight="false" outlineLevel="0" collapsed="false">
      <c r="A10" s="15"/>
      <c r="B10" s="16"/>
      <c r="C10" s="17"/>
      <c r="D10" s="20" t="s">
        <v>16</v>
      </c>
      <c r="E10" s="17" t="s">
        <v>17</v>
      </c>
      <c r="F10" s="17" t="s">
        <v>18</v>
      </c>
      <c r="G10" s="21" t="s">
        <v>16</v>
      </c>
      <c r="H10" s="22" t="s">
        <v>17</v>
      </c>
      <c r="I10" s="22" t="s">
        <v>18</v>
      </c>
      <c r="J10" s="21" t="s">
        <v>16</v>
      </c>
      <c r="K10" s="22" t="s">
        <v>17</v>
      </c>
      <c r="L10" s="22" t="s">
        <v>18</v>
      </c>
      <c r="M10" s="21" t="s">
        <v>16</v>
      </c>
      <c r="N10" s="22" t="s">
        <v>17</v>
      </c>
      <c r="O10" s="22" t="s">
        <v>18</v>
      </c>
      <c r="P10" s="22" t="s">
        <v>18</v>
      </c>
      <c r="Q10" s="19"/>
    </row>
    <row r="11" customFormat="false" ht="37.35" hidden="false" customHeight="true" outlineLevel="0" collapsed="false">
      <c r="A11" s="23" t="s">
        <v>19</v>
      </c>
      <c r="B11" s="24" t="s">
        <v>20</v>
      </c>
      <c r="C11" s="25" t="n">
        <v>1</v>
      </c>
      <c r="D11" s="26" t="n">
        <v>2.25</v>
      </c>
      <c r="E11" s="26" t="n">
        <v>2.25</v>
      </c>
      <c r="F11" s="26" t="n">
        <f aca="false">Resources!G21</f>
        <v>2.24707602339181</v>
      </c>
      <c r="G11" s="27" t="n">
        <v>1.54</v>
      </c>
      <c r="H11" s="27" t="n">
        <v>1.54</v>
      </c>
      <c r="I11" s="27" t="n">
        <f aca="false">Resources!G22</f>
        <v>1.53721682847896</v>
      </c>
      <c r="J11" s="27" t="n">
        <v>2.16</v>
      </c>
      <c r="K11" s="27" t="n">
        <v>2.16</v>
      </c>
      <c r="L11" s="27" t="n">
        <f aca="false">Resources!G23</f>
        <v>2.15904821540388</v>
      </c>
      <c r="M11" s="27" t="n">
        <v>1.54</v>
      </c>
      <c r="N11" s="27" t="n">
        <v>1.54</v>
      </c>
      <c r="O11" s="27" t="n">
        <f aca="false">Resources!G24</f>
        <v>1.53913043478261</v>
      </c>
      <c r="P11" s="27" t="n">
        <f aca="false">Resources!G25</f>
        <v>2.00094406419637</v>
      </c>
      <c r="Q11" s="28"/>
    </row>
    <row r="12" customFormat="false" ht="30.6" hidden="false" customHeight="true" outlineLevel="0" collapsed="false">
      <c r="A12" s="23" t="s">
        <v>21</v>
      </c>
      <c r="B12" s="24" t="s">
        <v>22</v>
      </c>
      <c r="C12" s="25" t="n">
        <v>1</v>
      </c>
      <c r="D12" s="26" t="n">
        <v>2.27</v>
      </c>
      <c r="E12" s="26" t="n">
        <v>1.93</v>
      </c>
      <c r="F12" s="26" t="n">
        <f aca="false">Resources!F21</f>
        <v>1.92642140468227</v>
      </c>
      <c r="G12" s="27" t="n">
        <v>2.13</v>
      </c>
      <c r="H12" s="27" t="n">
        <v>2.62</v>
      </c>
      <c r="I12" s="27" t="n">
        <f aca="false">Resources!F22</f>
        <v>2.62208673419215</v>
      </c>
      <c r="J12" s="27" t="n">
        <v>1.75</v>
      </c>
      <c r="K12" s="27" t="n">
        <v>1.75</v>
      </c>
      <c r="L12" s="27" t="n">
        <f aca="false">Resources!F23</f>
        <v>1.75165578921924</v>
      </c>
      <c r="M12" s="27" t="n">
        <v>2.1</v>
      </c>
      <c r="N12" s="27" t="n">
        <v>2.1</v>
      </c>
      <c r="O12" s="27" t="n">
        <f aca="false">Resources!F24</f>
        <v>2.10191082802548</v>
      </c>
      <c r="P12" s="27" t="n">
        <f aca="false">Resources!F25</f>
        <v>2.00364703789361</v>
      </c>
      <c r="Q12" s="28"/>
    </row>
    <row r="13" customFormat="false" ht="23.85" hidden="false" customHeight="false" outlineLevel="0" collapsed="false">
      <c r="A13" s="23" t="s">
        <v>23</v>
      </c>
      <c r="B13" s="24" t="s">
        <v>24</v>
      </c>
      <c r="C13" s="25" t="s">
        <v>25</v>
      </c>
      <c r="D13" s="26" t="n">
        <v>0.93</v>
      </c>
      <c r="E13" s="26" t="n">
        <v>0.99</v>
      </c>
      <c r="F13" s="26" t="n">
        <v>0.96</v>
      </c>
      <c r="G13" s="27" t="n">
        <v>1</v>
      </c>
      <c r="H13" s="27" t="n">
        <v>0.95</v>
      </c>
      <c r="I13" s="27" t="n">
        <v>1</v>
      </c>
      <c r="J13" s="27" t="n">
        <v>1</v>
      </c>
      <c r="K13" s="27" t="n">
        <v>0.96</v>
      </c>
      <c r="L13" s="27" t="n">
        <v>0.98</v>
      </c>
      <c r="M13" s="27" t="n">
        <v>0.73</v>
      </c>
      <c r="N13" s="27" t="n">
        <v>0.85</v>
      </c>
      <c r="O13" s="27" t="n">
        <v>0.98</v>
      </c>
      <c r="P13" s="27" t="n">
        <f aca="false">AVERAGE(F13,I13,L13,O13)</f>
        <v>0.98</v>
      </c>
      <c r="Q13" s="28"/>
    </row>
    <row r="14" customFormat="false" ht="23.85" hidden="false" customHeight="false" outlineLevel="0" collapsed="false">
      <c r="A14" s="23" t="s">
        <v>26</v>
      </c>
      <c r="B14" s="24" t="s">
        <v>27</v>
      </c>
      <c r="C14" s="25" t="s">
        <v>25</v>
      </c>
      <c r="D14" s="26" t="n">
        <v>0.93</v>
      </c>
      <c r="E14" s="26" t="n">
        <v>0.99</v>
      </c>
      <c r="F14" s="26" t="n">
        <v>0.96</v>
      </c>
      <c r="G14" s="27" t="n">
        <v>1</v>
      </c>
      <c r="H14" s="27" t="n">
        <v>1</v>
      </c>
      <c r="I14" s="27" t="n">
        <v>1</v>
      </c>
      <c r="J14" s="27" t="n">
        <v>1</v>
      </c>
      <c r="K14" s="27" t="n">
        <v>1</v>
      </c>
      <c r="L14" s="27" t="n">
        <v>0.98</v>
      </c>
      <c r="M14" s="27" t="n">
        <v>0.77</v>
      </c>
      <c r="N14" s="27" t="n">
        <v>0.86</v>
      </c>
      <c r="O14" s="27" t="n">
        <v>0.98</v>
      </c>
      <c r="P14" s="27" t="n">
        <f aca="false">AVERAGE(F14,I14,L14,O14)</f>
        <v>0.98</v>
      </c>
      <c r="Q14" s="28"/>
    </row>
    <row r="15" customFormat="false" ht="24" hidden="false" customHeight="true" outlineLevel="0" collapsed="false">
      <c r="A15" s="23" t="s">
        <v>28</v>
      </c>
      <c r="B15" s="24" t="s">
        <v>29</v>
      </c>
      <c r="C15" s="25" t="n">
        <v>0.5</v>
      </c>
      <c r="D15" s="26" t="n">
        <v>0.72</v>
      </c>
      <c r="E15" s="26" t="n">
        <v>0.71</v>
      </c>
      <c r="F15" s="26" t="n">
        <f aca="false">Resources!O21</f>
        <v>0.696224954324679</v>
      </c>
      <c r="G15" s="27" t="n">
        <v>0.92</v>
      </c>
      <c r="H15" s="27" t="n">
        <v>0.79</v>
      </c>
      <c r="I15" s="27" t="n">
        <f aca="false">Resources!O22</f>
        <v>0.787395927092709</v>
      </c>
      <c r="J15" s="27" t="n">
        <v>1.47</v>
      </c>
      <c r="K15" s="27" t="n">
        <v>1.22</v>
      </c>
      <c r="L15" s="27" t="n">
        <f aca="false">Resources!O23</f>
        <v>1.9911332928748</v>
      </c>
      <c r="M15" s="27" t="n">
        <v>1.01</v>
      </c>
      <c r="N15" s="27" t="n">
        <v>1.05</v>
      </c>
      <c r="O15" s="27" t="n">
        <f aca="false">Resources!O24</f>
        <v>0.924596844128094</v>
      </c>
      <c r="P15" s="27" t="n">
        <f aca="false">Resources!O25</f>
        <v>1.15581211352466</v>
      </c>
      <c r="Q15" s="24"/>
    </row>
    <row r="16" customFormat="false" ht="20.1" hidden="false" customHeight="true" outlineLevel="0" collapsed="false">
      <c r="A16" s="23" t="s">
        <v>30</v>
      </c>
      <c r="B16" s="24" t="s">
        <v>31</v>
      </c>
      <c r="C16" s="25" t="n">
        <v>0.5</v>
      </c>
      <c r="D16" s="26" t="n">
        <v>0.65</v>
      </c>
      <c r="E16" s="26" t="n">
        <v>0.63</v>
      </c>
      <c r="F16" s="26" t="n">
        <f aca="false">Resources!N21</f>
        <v>0.590375670166571</v>
      </c>
      <c r="G16" s="27" t="n">
        <v>0.82</v>
      </c>
      <c r="H16" s="27" t="n">
        <v>0.72</v>
      </c>
      <c r="I16" s="27" t="n">
        <f aca="false">Resources!N22</f>
        <v>0.580335643454455</v>
      </c>
      <c r="J16" s="27" t="n">
        <v>1.28</v>
      </c>
      <c r="K16" s="27" t="n">
        <v>1.06</v>
      </c>
      <c r="L16" s="27" t="n">
        <f aca="false">Resources!N23</f>
        <v>1.72681551353273</v>
      </c>
      <c r="M16" s="27" t="n">
        <v>0.9</v>
      </c>
      <c r="N16" s="27" t="n">
        <v>0.92</v>
      </c>
      <c r="O16" s="27" t="n">
        <f aca="false">Resources!N24</f>
        <v>0.85722285526973</v>
      </c>
      <c r="P16" s="27" t="n">
        <f aca="false">Resources!N25</f>
        <v>0.978627158265338</v>
      </c>
      <c r="Q16" s="28"/>
    </row>
    <row r="18" customFormat="false" ht="12.8" hidden="false" customHeight="false" outlineLevel="0" collapsed="false">
      <c r="K18" s="29"/>
    </row>
    <row r="22" customFormat="false" ht="12.75" hidden="false" customHeight="false" outlineLevel="0" collapsed="false">
      <c r="E22" s="30" t="s">
        <v>32</v>
      </c>
    </row>
    <row r="23" customFormat="false" ht="12.75" hidden="false" customHeight="false" outlineLevel="0" collapsed="false">
      <c r="A23" s="0" t="s">
        <v>33</v>
      </c>
      <c r="B23" s="31" t="s">
        <v>34</v>
      </c>
      <c r="E23" s="32" t="s">
        <v>35</v>
      </c>
    </row>
    <row r="24" customFormat="false" ht="12.75" hidden="false" customHeight="false" outlineLevel="0" collapsed="false">
      <c r="A24" s="0" t="s">
        <v>36</v>
      </c>
      <c r="B24" s="31" t="s">
        <v>37</v>
      </c>
      <c r="E24" s="33" t="s">
        <v>38</v>
      </c>
    </row>
  </sheetData>
  <mergeCells count="13">
    <mergeCell ref="H2:J2"/>
    <mergeCell ref="H3:J3"/>
    <mergeCell ref="H4:J4"/>
    <mergeCell ref="H5:J5"/>
    <mergeCell ref="H6:J6"/>
    <mergeCell ref="A9:A10"/>
    <mergeCell ref="B9:B10"/>
    <mergeCell ref="C9:C10"/>
    <mergeCell ref="D9:F9"/>
    <mergeCell ref="G9:I9"/>
    <mergeCell ref="J9:L9"/>
    <mergeCell ref="M9:O9"/>
    <mergeCell ref="Q9:Q10"/>
  </mergeCells>
  <conditionalFormatting sqref="D11:F11">
    <cfRule type="cellIs" priority="2" operator="greaterThanOrEqual" aboveAverage="0" equalAverage="0" bottom="0" percent="0" rank="0" text="" dxfId="0">
      <formula>1</formula>
    </cfRule>
    <cfRule type="cellIs" priority="3" operator="greaterThanOrEqual" aboveAverage="0" equalAverage="0" bottom="0" percent="0" rank="0" text="" dxfId="1">
      <formula>0.95</formula>
    </cfRule>
    <cfRule type="cellIs" priority="4" operator="lessThan" aboveAverage="0" equalAverage="0" bottom="0" percent="0" rank="0" text="" dxfId="2">
      <formula>0.95</formula>
    </cfRule>
  </conditionalFormatting>
  <conditionalFormatting sqref="D12:F12">
    <cfRule type="cellIs" priority="5" operator="greaterThanOrEqual" aboveAverage="0" equalAverage="0" bottom="0" percent="0" rank="0" text="" dxfId="3">
      <formula>1</formula>
    </cfRule>
    <cfRule type="cellIs" priority="6" operator="greaterThanOrEqual" aboveAverage="0" equalAverage="0" bottom="0" percent="0" rank="0" text="" dxfId="4">
      <formula>0.95</formula>
    </cfRule>
    <cfRule type="cellIs" priority="7" operator="lessThan" aboveAverage="0" equalAverage="0" bottom="0" percent="0" rank="0" text="" dxfId="5">
      <formula>0.95</formula>
    </cfRule>
  </conditionalFormatting>
  <conditionalFormatting sqref="D13:F14">
    <cfRule type="cellIs" priority="8" operator="greaterThanOrEqual" aboveAverage="0" equalAverage="0" bottom="0" percent="0" rank="0" text="" dxfId="6">
      <formula>0.95</formula>
    </cfRule>
    <cfRule type="cellIs" priority="9" operator="greaterThanOrEqual" aboveAverage="0" equalAverage="0" bottom="0" percent="0" rank="0" text="" dxfId="7">
      <formula>0.9</formula>
    </cfRule>
    <cfRule type="cellIs" priority="10" operator="lessThan" aboveAverage="0" equalAverage="0" bottom="0" percent="0" rank="0" text="" dxfId="8">
      <formula>0.9</formula>
    </cfRule>
  </conditionalFormatting>
  <conditionalFormatting sqref="D15:F16">
    <cfRule type="cellIs" priority="11" operator="greaterThanOrEqual" aboveAverage="0" equalAverage="0" bottom="0" percent="0" rank="0" text="" dxfId="9">
      <formula>0.5</formula>
    </cfRule>
    <cfRule type="cellIs" priority="12" operator="greaterThanOrEqual" aboveAverage="0" equalAverage="0" bottom="0" percent="0" rank="0" text="" dxfId="10">
      <formula>0.4</formula>
    </cfRule>
    <cfRule type="cellIs" priority="13" operator="lessThan" aboveAverage="0" equalAverage="0" bottom="0" percent="0" rank="0" text="" dxfId="11">
      <formula>0.4</formula>
    </cfRule>
  </conditionalFormatting>
  <conditionalFormatting sqref="G11:P12">
    <cfRule type="cellIs" priority="14" operator="greaterThanOrEqual" aboveAverage="0" equalAverage="0" bottom="0" percent="0" rank="0" text="" dxfId="12">
      <formula>1</formula>
    </cfRule>
    <cfRule type="cellIs" priority="15" operator="greaterThanOrEqual" aboveAverage="0" equalAverage="0" bottom="0" percent="0" rank="0" text="" dxfId="13">
      <formula>0.95</formula>
    </cfRule>
    <cfRule type="cellIs" priority="16" operator="lessThan" aboveAverage="0" equalAverage="0" bottom="0" percent="0" rank="0" text="" dxfId="14">
      <formula>0.95</formula>
    </cfRule>
  </conditionalFormatting>
  <conditionalFormatting sqref="G13:P14">
    <cfRule type="cellIs" priority="17" operator="greaterThanOrEqual" aboveAverage="0" equalAverage="0" bottom="0" percent="0" rank="0" text="" dxfId="15">
      <formula>0.95</formula>
    </cfRule>
    <cfRule type="cellIs" priority="18" operator="greaterThanOrEqual" aboveAverage="0" equalAverage="0" bottom="0" percent="0" rank="0" text="" dxfId="16">
      <formula>0.9</formula>
    </cfRule>
    <cfRule type="cellIs" priority="19" operator="lessThan" aboveAverage="0" equalAverage="0" bottom="0" percent="0" rank="0" text="" dxfId="17">
      <formula>0.9</formula>
    </cfRule>
  </conditionalFormatting>
  <conditionalFormatting sqref="G15:P16">
    <cfRule type="cellIs" priority="20" operator="greaterThanOrEqual" aboveAverage="0" equalAverage="0" bottom="0" percent="0" rank="0" text="" dxfId="18">
      <formula>0.5</formula>
    </cfRule>
    <cfRule type="cellIs" priority="21" operator="greaterThanOrEqual" aboveAverage="0" equalAverage="0" bottom="0" percent="0" rank="0" text="" dxfId="19">
      <formula>0.4</formula>
    </cfRule>
    <cfRule type="cellIs" priority="22" operator="lessThan" aboveAverage="0" equalAverage="0" bottom="0" percent="0" rank="0" text="" dxfId="20">
      <formula>0.4</formula>
    </cfRule>
  </conditionalFormatting>
  <hyperlinks>
    <hyperlink ref="E23" r:id="rId1" display="http://argo.egi.eu/lavoisier/site_reports?accept=html"/>
    <hyperlink ref="B24" r:id="rId2" display="http://pprc.qmul.ac.uk/~lloyd/gridpp/uktest.html"/>
    <hyperlink ref="E24" r:id="rId3" display="http://pprc.qmul.ac.uk/~lloyd/gridpp/argo.html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2:R39"/>
  <sheetViews>
    <sheetView windowProtection="false" showFormulas="false" showGridLines="fals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Q20" activeCellId="0" sqref="Q20"/>
    </sheetView>
  </sheetViews>
  <sheetFormatPr defaultRowHeight="12.75"/>
  <cols>
    <col collapsed="false" hidden="false" max="1" min="1" style="0" width="12.2857142857143"/>
    <col collapsed="false" hidden="false" max="2" min="2" style="0" width="8.50510204081633"/>
    <col collapsed="false" hidden="false" max="3" min="3" style="0" width="10.530612244898"/>
    <col collapsed="false" hidden="false" max="4" min="4" style="0" width="9.98979591836735"/>
    <col collapsed="false" hidden="false" max="5" min="5" style="0" width="10.530612244898"/>
    <col collapsed="false" hidden="false" max="6" min="6" style="0" width="10.6632653061225"/>
    <col collapsed="false" hidden="false" max="7" min="7" style="0" width="16.469387755102"/>
    <col collapsed="false" hidden="false" max="8" min="8" style="0" width="17.280612244898"/>
    <col collapsed="false" hidden="false" max="9" min="9" style="0" width="11.3418367346939"/>
    <col collapsed="false" hidden="false" max="10" min="10" style="0" width="9.85204081632653"/>
    <col collapsed="false" hidden="false" max="11" min="11" style="0" width="10.530612244898"/>
    <col collapsed="false" hidden="false" max="12" min="12" style="0" width="9.44897959183673"/>
    <col collapsed="false" hidden="false" max="13" min="13" style="0" width="9.17857142857143"/>
    <col collapsed="false" hidden="false" max="14" min="14" style="0" width="9.31632653061224"/>
    <col collapsed="false" hidden="false" max="15" min="15" style="0" width="13.5"/>
    <col collapsed="false" hidden="false" max="16" min="16" style="0" width="10.8010204081633"/>
    <col collapsed="false" hidden="false" max="18" min="17" style="0" width="10.1224489795918"/>
    <col collapsed="false" hidden="false" max="19" min="19" style="0" width="10.530612244898"/>
    <col collapsed="false" hidden="false" max="20" min="20" style="0" width="8.77551020408163"/>
    <col collapsed="false" hidden="false" max="1025" min="21" style="0" width="8.36734693877551"/>
  </cols>
  <sheetData>
    <row r="2" customFormat="false" ht="12.75" hidden="false" customHeight="false" outlineLevel="0" collapsed="false">
      <c r="A2" s="19" t="s">
        <v>0</v>
      </c>
      <c r="B2" s="19"/>
      <c r="C2" s="19"/>
      <c r="D2" s="34"/>
    </row>
    <row r="3" customFormat="false" ht="12.75" hidden="false" customHeight="false" outlineLevel="0" collapsed="false">
      <c r="A3" s="5" t="s">
        <v>2</v>
      </c>
      <c r="B3" s="35" t="str">
        <f aca="false">Metrics!B3</f>
        <v>Tier 2</v>
      </c>
      <c r="C3" s="35"/>
      <c r="D3" s="34"/>
    </row>
    <row r="4" customFormat="false" ht="12.75" hidden="false" customHeight="false" outlineLevel="0" collapsed="false">
      <c r="A4" s="5" t="s">
        <v>5</v>
      </c>
      <c r="B4" s="36" t="str">
        <f aca="false">Metrics!B4</f>
        <v>Q2 2018</v>
      </c>
      <c r="C4" s="36"/>
      <c r="D4" s="34"/>
      <c r="I4" s="37"/>
    </row>
    <row r="5" customFormat="false" ht="12.75" hidden="false" customHeight="false" outlineLevel="0" collapsed="false">
      <c r="A5" s="5" t="s">
        <v>8</v>
      </c>
      <c r="B5" s="36" t="s">
        <v>9</v>
      </c>
      <c r="C5" s="36"/>
      <c r="D5" s="34"/>
      <c r="I5" s="37"/>
      <c r="O5" s="38"/>
    </row>
    <row r="6" customFormat="false" ht="12.75" hidden="false" customHeight="false" outlineLevel="0" collapsed="false">
      <c r="I6" s="37"/>
    </row>
    <row r="9" customFormat="false" ht="12.75" hidden="false" customHeight="false" outlineLevel="0" collapsed="false">
      <c r="A9" s="39" t="s">
        <v>39</v>
      </c>
    </row>
    <row r="10" customFormat="false" ht="49.5" hidden="false" customHeight="true" outlineLevel="0" collapsed="false">
      <c r="A10" s="40" t="s">
        <v>40</v>
      </c>
      <c r="B10" s="41" t="s">
        <v>41</v>
      </c>
      <c r="C10" s="42" t="s">
        <v>42</v>
      </c>
      <c r="D10" s="42" t="s">
        <v>43</v>
      </c>
      <c r="E10" s="42" t="s">
        <v>44</v>
      </c>
      <c r="F10" s="42" t="s">
        <v>45</v>
      </c>
      <c r="H10" s="43" t="s">
        <v>46</v>
      </c>
      <c r="I10" s="43"/>
      <c r="J10" s="43"/>
      <c r="K10" s="43"/>
      <c r="L10" s="43"/>
      <c r="M10" s="44"/>
      <c r="N10" s="43" t="s">
        <v>47</v>
      </c>
      <c r="O10" s="43"/>
      <c r="P10" s="43"/>
      <c r="Q10" s="43"/>
      <c r="R10" s="43"/>
    </row>
    <row r="11" customFormat="false" ht="12.8" hidden="false" customHeight="false" outlineLevel="0" collapsed="false">
      <c r="A11" s="45" t="s">
        <v>48</v>
      </c>
      <c r="B11" s="6" t="s">
        <v>49</v>
      </c>
      <c r="C11" s="46" t="s">
        <v>49</v>
      </c>
      <c r="D11" s="47" t="s">
        <v>50</v>
      </c>
      <c r="E11" s="47" t="s">
        <v>50</v>
      </c>
      <c r="F11" s="48" t="s">
        <v>51</v>
      </c>
      <c r="H11" s="49" t="s">
        <v>40</v>
      </c>
      <c r="I11" s="50" t="n">
        <v>43191</v>
      </c>
      <c r="J11" s="50" t="n">
        <v>43221</v>
      </c>
      <c r="K11" s="50" t="n">
        <v>43252</v>
      </c>
      <c r="L11" s="51" t="s">
        <v>52</v>
      </c>
      <c r="N11" s="52" t="s">
        <v>40</v>
      </c>
      <c r="O11" s="53" t="n">
        <f aca="false">I11</f>
        <v>43191</v>
      </c>
      <c r="P11" s="53" t="n">
        <f aca="false">J11</f>
        <v>43221</v>
      </c>
      <c r="Q11" s="53" t="n">
        <f aca="false">K11</f>
        <v>43252</v>
      </c>
      <c r="R11" s="54" t="s">
        <v>52</v>
      </c>
    </row>
    <row r="12" customFormat="false" ht="12.8" hidden="false" customHeight="false" outlineLevel="0" collapsed="false">
      <c r="A12" s="45" t="s">
        <v>53</v>
      </c>
      <c r="B12" s="6" t="s">
        <v>54</v>
      </c>
      <c r="C12" s="6" t="s">
        <v>49</v>
      </c>
      <c r="D12" s="6" t="s">
        <v>50</v>
      </c>
      <c r="E12" s="6" t="s">
        <v>55</v>
      </c>
      <c r="F12" s="46" t="s">
        <v>51</v>
      </c>
      <c r="G12" s="12"/>
      <c r="H12" s="55" t="str">
        <f aca="false">$A11</f>
        <v>Lancaster</v>
      </c>
      <c r="I12" s="56" t="n">
        <v>16584641</v>
      </c>
      <c r="J12" s="56" t="n">
        <v>15216547</v>
      </c>
      <c r="K12" s="56" t="n">
        <v>18701266</v>
      </c>
      <c r="L12" s="57" t="n">
        <f aca="false">SUM(I12:K12)</f>
        <v>50502454</v>
      </c>
      <c r="N12" s="54" t="str">
        <f aca="false">$A11</f>
        <v>Lancaster</v>
      </c>
      <c r="O12" s="56" t="n">
        <v>19888431</v>
      </c>
      <c r="P12" s="56" t="n">
        <v>18560508</v>
      </c>
      <c r="Q12" s="56" t="n">
        <v>21108171</v>
      </c>
      <c r="R12" s="58" t="n">
        <f aca="false">SUM(O12:Q12)</f>
        <v>59557110</v>
      </c>
    </row>
    <row r="13" customFormat="false" ht="12.75" hidden="false" customHeight="false" outlineLevel="0" collapsed="false">
      <c r="A13" s="45" t="s">
        <v>56</v>
      </c>
      <c r="B13" s="6" t="s">
        <v>57</v>
      </c>
      <c r="C13" s="6" t="s">
        <v>57</v>
      </c>
      <c r="D13" s="6" t="s">
        <v>50</v>
      </c>
      <c r="E13" s="6" t="s">
        <v>50</v>
      </c>
      <c r="F13" s="48" t="s">
        <v>51</v>
      </c>
      <c r="H13" s="54" t="str">
        <f aca="false">$A12</f>
        <v>Liverpool</v>
      </c>
      <c r="I13" s="0" t="n">
        <v>17174485</v>
      </c>
      <c r="J13" s="0" t="n">
        <v>16608813</v>
      </c>
      <c r="K13" s="0" t="n">
        <v>12070</v>
      </c>
      <c r="L13" s="59" t="n">
        <f aca="false">SUM(I13:K13)</f>
        <v>33795368</v>
      </c>
      <c r="N13" s="54" t="str">
        <f aca="false">$A12</f>
        <v>Liverpool</v>
      </c>
      <c r="O13" s="0" t="n">
        <v>17174485</v>
      </c>
      <c r="P13" s="0" t="n">
        <v>16608813</v>
      </c>
      <c r="Q13" s="0" t="n">
        <v>12070055</v>
      </c>
      <c r="R13" s="58" t="n">
        <f aca="false">SUM(O13:Q13)</f>
        <v>45853353</v>
      </c>
    </row>
    <row r="14" customFormat="false" ht="12.75" hidden="false" customHeight="false" outlineLevel="0" collapsed="false">
      <c r="A14" s="45" t="s">
        <v>58</v>
      </c>
      <c r="B14" s="6" t="s">
        <v>57</v>
      </c>
      <c r="C14" s="6" t="s">
        <v>57</v>
      </c>
      <c r="D14" s="6" t="s">
        <v>50</v>
      </c>
      <c r="E14" s="6" t="s">
        <v>55</v>
      </c>
      <c r="F14" s="48" t="s">
        <v>51</v>
      </c>
      <c r="H14" s="54" t="str">
        <f aca="false">$A13</f>
        <v>Manchester</v>
      </c>
      <c r="I14" s="0" t="n">
        <v>40359045</v>
      </c>
      <c r="J14" s="0" t="n">
        <v>46472628</v>
      </c>
      <c r="K14" s="0" t="n">
        <v>49816198</v>
      </c>
      <c r="L14" s="59" t="n">
        <f aca="false">SUM(I14:K14)</f>
        <v>136647871</v>
      </c>
      <c r="N14" s="54" t="str">
        <f aca="false">$A13</f>
        <v>Manchester</v>
      </c>
      <c r="O14" s="0" t="n">
        <v>47767787</v>
      </c>
      <c r="P14" s="0" t="n">
        <v>54121559</v>
      </c>
      <c r="Q14" s="0" t="n">
        <v>55674750</v>
      </c>
      <c r="R14" s="58" t="n">
        <f aca="false">SUM(O14:Q14)</f>
        <v>157564096</v>
      </c>
    </row>
    <row r="15" customFormat="false" ht="12.75" hidden="false" customHeight="false" outlineLevel="0" collapsed="false">
      <c r="A15" s="60"/>
      <c r="B15" s="28"/>
      <c r="C15" s="28"/>
      <c r="D15" s="28"/>
      <c r="E15" s="28"/>
      <c r="F15" s="28"/>
      <c r="H15" s="54" t="str">
        <f aca="false">$A14</f>
        <v>Sheffield</v>
      </c>
      <c r="I15" s="0" t="n">
        <v>8590155</v>
      </c>
      <c r="J15" s="0" t="n">
        <v>6586066</v>
      </c>
      <c r="K15" s="0" t="n">
        <v>4593944</v>
      </c>
      <c r="L15" s="59" t="n">
        <f aca="false">SUM(I15:K15)</f>
        <v>19770165</v>
      </c>
      <c r="N15" s="54" t="str">
        <f aca="false">$A14</f>
        <v>Sheffield</v>
      </c>
      <c r="O15" s="0" t="n">
        <v>9243128</v>
      </c>
      <c r="P15" s="0" t="n">
        <v>7109935</v>
      </c>
      <c r="Q15" s="0" t="n">
        <v>4970951</v>
      </c>
      <c r="R15" s="58" t="n">
        <f aca="false">SUM(O15:Q15)</f>
        <v>21324014</v>
      </c>
    </row>
    <row r="16" customFormat="false" ht="12.75" hidden="false" customHeight="false" outlineLevel="0" collapsed="false">
      <c r="H16" s="54" t="s">
        <v>59</v>
      </c>
      <c r="I16" s="58" t="n">
        <f aca="false">SUM(I12:I14)</f>
        <v>74118171</v>
      </c>
      <c r="J16" s="58" t="n">
        <f aca="false">SUM(J12:J14)</f>
        <v>78297988</v>
      </c>
      <c r="K16" s="58" t="n">
        <f aca="false">SUM(K12:K14)</f>
        <v>68529534</v>
      </c>
      <c r="L16" s="61" t="n">
        <f aca="false">SUM(I16:K16)</f>
        <v>220945693</v>
      </c>
      <c r="N16" s="54" t="s">
        <v>52</v>
      </c>
      <c r="O16" s="58" t="n">
        <f aca="false">SUM(O12:O15)</f>
        <v>94073831</v>
      </c>
      <c r="P16" s="58" t="n">
        <f aca="false">SUM(P12:P15)</f>
        <v>96400815</v>
      </c>
      <c r="Q16" s="58" t="n">
        <f aca="false">SUM(Q12:Q15)</f>
        <v>93823927</v>
      </c>
      <c r="R16" s="58" t="n">
        <f aca="false">SUM(R12:R15)</f>
        <v>284298573</v>
      </c>
    </row>
    <row r="17" customFormat="false" ht="12.8" hidden="false" customHeight="false" outlineLevel="0" collapsed="false">
      <c r="A17" s="39" t="s">
        <v>60</v>
      </c>
      <c r="N17" s="33" t="s">
        <v>61</v>
      </c>
      <c r="O17" s="33"/>
    </row>
    <row r="18" customFormat="false" ht="13.5" hidden="false" customHeight="true" outlineLevel="0" collapsed="false">
      <c r="N18" s="0" t="s">
        <v>62</v>
      </c>
    </row>
    <row r="19" customFormat="false" ht="28.5" hidden="false" customHeight="true" outlineLevel="0" collapsed="false">
      <c r="A19" s="40"/>
      <c r="B19" s="42" t="s">
        <v>63</v>
      </c>
      <c r="C19" s="42"/>
      <c r="D19" s="62" t="s">
        <v>64</v>
      </c>
      <c r="E19" s="62"/>
      <c r="F19" s="42" t="s">
        <v>65</v>
      </c>
      <c r="G19" s="42"/>
      <c r="H19" s="42"/>
      <c r="I19" s="42"/>
      <c r="J19" s="42"/>
      <c r="K19" s="42"/>
      <c r="L19" s="42"/>
      <c r="M19" s="42"/>
      <c r="N19" s="42"/>
      <c r="O19" s="42"/>
    </row>
    <row r="20" customFormat="false" ht="51" hidden="false" customHeight="false" outlineLevel="0" collapsed="false">
      <c r="A20" s="63" t="s">
        <v>40</v>
      </c>
      <c r="B20" s="64" t="s">
        <v>66</v>
      </c>
      <c r="C20" s="65" t="s">
        <v>67</v>
      </c>
      <c r="D20" s="66" t="s">
        <v>68</v>
      </c>
      <c r="E20" s="67" t="s">
        <v>67</v>
      </c>
      <c r="F20" s="68" t="s">
        <v>69</v>
      </c>
      <c r="G20" s="68" t="s">
        <v>70</v>
      </c>
      <c r="H20" s="68" t="s">
        <v>71</v>
      </c>
      <c r="I20" s="68" t="s">
        <v>72</v>
      </c>
      <c r="J20" s="68" t="s">
        <v>73</v>
      </c>
      <c r="K20" s="68" t="s">
        <v>74</v>
      </c>
      <c r="L20" s="68" t="s">
        <v>75</v>
      </c>
      <c r="M20" s="68" t="s">
        <v>76</v>
      </c>
      <c r="N20" s="68" t="s">
        <v>77</v>
      </c>
      <c r="O20" s="68" t="s">
        <v>78</v>
      </c>
    </row>
    <row r="21" customFormat="false" ht="12.8" hidden="false" customHeight="false" outlineLevel="0" collapsed="false">
      <c r="A21" s="69" t="str">
        <f aca="false">A11</f>
        <v>Lancaster</v>
      </c>
      <c r="B21" s="56" t="n">
        <v>39168</v>
      </c>
      <c r="C21" s="56" t="n">
        <v>3074</v>
      </c>
      <c r="D21" s="70" t="n">
        <v>20332</v>
      </c>
      <c r="E21" s="70" t="n">
        <v>1368</v>
      </c>
      <c r="F21" s="71" t="n">
        <f aca="false">B21/D21</f>
        <v>1.92642140468227</v>
      </c>
      <c r="G21" s="71" t="n">
        <f aca="false">C21/E21</f>
        <v>2.24707602339181</v>
      </c>
      <c r="H21" s="72" t="n">
        <f aca="false">(B21/$B$25)</f>
        <v>0.34777358490566</v>
      </c>
      <c r="I21" s="72" t="n">
        <f aca="false">(C21/$C$25)</f>
        <v>0.362585515451757</v>
      </c>
      <c r="J21" s="73" t="n">
        <f aca="false">L12</f>
        <v>50502454</v>
      </c>
      <c r="K21" s="72" t="n">
        <f aca="false">J21/J25</f>
        <v>0.209801109156672</v>
      </c>
      <c r="L21" s="74" t="n">
        <v>2184</v>
      </c>
      <c r="M21" s="74" t="n">
        <f aca="false">L21*B21</f>
        <v>85542912</v>
      </c>
      <c r="N21" s="72" t="n">
        <f aca="false">J21/M21</f>
        <v>0.590375670166571</v>
      </c>
      <c r="O21" s="72" t="n">
        <f aca="false">R12/M21</f>
        <v>0.696224954324679</v>
      </c>
    </row>
    <row r="22" customFormat="false" ht="12.75" hidden="false" customHeight="false" outlineLevel="0" collapsed="false">
      <c r="A22" s="69" t="str">
        <f aca="false">A12</f>
        <v>Liverpool</v>
      </c>
      <c r="B22" s="28" t="n">
        <v>26664</v>
      </c>
      <c r="C22" s="28" t="n">
        <v>1425</v>
      </c>
      <c r="D22" s="70" t="n">
        <v>10169</v>
      </c>
      <c r="E22" s="70" t="n">
        <v>927</v>
      </c>
      <c r="F22" s="71" t="n">
        <f aca="false">B22/D22</f>
        <v>2.62208673419215</v>
      </c>
      <c r="G22" s="71" t="n">
        <f aca="false">C22/E22</f>
        <v>1.53721682847896</v>
      </c>
      <c r="H22" s="72" t="n">
        <f aca="false">(B22/$B$25)</f>
        <v>0.236750277469478</v>
      </c>
      <c r="I22" s="72" t="n">
        <f aca="false">(C22/$C$25)</f>
        <v>0.168082094833687</v>
      </c>
      <c r="J22" s="73" t="n">
        <f aca="false">L13</f>
        <v>33795368</v>
      </c>
      <c r="K22" s="72" t="n">
        <f aca="false">J22/$J$25</f>
        <v>0.14039527051018</v>
      </c>
      <c r="L22" s="74" t="n">
        <f aca="false">$L$21</f>
        <v>2184</v>
      </c>
      <c r="M22" s="74" t="n">
        <f aca="false">L22*B22</f>
        <v>58234176</v>
      </c>
      <c r="N22" s="72" t="n">
        <f aca="false">J22/M22</f>
        <v>0.580335643454455</v>
      </c>
      <c r="O22" s="72" t="n">
        <f aca="false">R13/M22</f>
        <v>0.787395927092709</v>
      </c>
    </row>
    <row r="23" customFormat="false" ht="12.75" hidden="false" customHeight="false" outlineLevel="0" collapsed="false">
      <c r="A23" s="69" t="str">
        <f aca="false">A13</f>
        <v>Manchester</v>
      </c>
      <c r="B23" s="28" t="n">
        <v>36233</v>
      </c>
      <c r="C23" s="28" t="n">
        <v>3448</v>
      </c>
      <c r="D23" s="70" t="n">
        <v>20685</v>
      </c>
      <c r="E23" s="70" t="n">
        <v>1597</v>
      </c>
      <c r="F23" s="71" t="n">
        <f aca="false">B23/D23</f>
        <v>1.75165578921924</v>
      </c>
      <c r="G23" s="71" t="n">
        <f aca="false">C23/E23</f>
        <v>2.15904821540388</v>
      </c>
      <c r="H23" s="72" t="n">
        <f aca="false">(B23/$B$25)</f>
        <v>0.321713651498335</v>
      </c>
      <c r="I23" s="72" t="n">
        <f aca="false">(C23/$C$25)</f>
        <v>0.406699693323897</v>
      </c>
      <c r="J23" s="73" t="n">
        <f aca="false">L14</f>
        <v>136647871</v>
      </c>
      <c r="K23" s="72" t="n">
        <f aca="false">J23/$J$25</f>
        <v>0.567672907532332</v>
      </c>
      <c r="L23" s="74" t="n">
        <f aca="false">$L$21</f>
        <v>2184</v>
      </c>
      <c r="M23" s="74" t="n">
        <f aca="false">L23*B23</f>
        <v>79132872</v>
      </c>
      <c r="N23" s="72" t="n">
        <f aca="false">J23/M23</f>
        <v>1.72681551353273</v>
      </c>
      <c r="O23" s="72" t="n">
        <f aca="false">R14/M23</f>
        <v>1.9911332928748</v>
      </c>
    </row>
    <row r="24" customFormat="false" ht="12.75" hidden="false" customHeight="false" outlineLevel="0" collapsed="false">
      <c r="A24" s="69" t="str">
        <f aca="false">A14</f>
        <v>Sheffield</v>
      </c>
      <c r="B24" s="28" t="n">
        <v>10560</v>
      </c>
      <c r="C24" s="28" t="n">
        <v>531</v>
      </c>
      <c r="D24" s="70" t="n">
        <v>5024</v>
      </c>
      <c r="E24" s="70" t="n">
        <v>345</v>
      </c>
      <c r="F24" s="71" t="n">
        <f aca="false">B24/D24</f>
        <v>2.10191082802548</v>
      </c>
      <c r="G24" s="71" t="n">
        <f aca="false">C24/E24</f>
        <v>1.53913043478261</v>
      </c>
      <c r="H24" s="72" t="n">
        <f aca="false">(B24/$B$25)</f>
        <v>0.0937624861265261</v>
      </c>
      <c r="I24" s="72" t="n">
        <f aca="false">(C24/$C$25)</f>
        <v>0.0626326963906582</v>
      </c>
      <c r="J24" s="73" t="n">
        <f aca="false">L15</f>
        <v>19770165</v>
      </c>
      <c r="K24" s="72" t="n">
        <f aca="false">J24/$J$25</f>
        <v>0.082130712800816</v>
      </c>
      <c r="L24" s="74" t="n">
        <f aca="false">$L$21</f>
        <v>2184</v>
      </c>
      <c r="M24" s="74" t="n">
        <f aca="false">L24*B24</f>
        <v>23063040</v>
      </c>
      <c r="N24" s="72" t="n">
        <f aca="false">J24/M24</f>
        <v>0.85722285526973</v>
      </c>
      <c r="O24" s="72" t="n">
        <f aca="false">R15/M24</f>
        <v>0.924596844128094</v>
      </c>
    </row>
    <row r="25" customFormat="false" ht="12.75" hidden="false" customHeight="false" outlineLevel="0" collapsed="false">
      <c r="A25" s="54" t="s">
        <v>79</v>
      </c>
      <c r="B25" s="6" t="n">
        <f aca="false">SUM(B21:B24)</f>
        <v>112625</v>
      </c>
      <c r="C25" s="28" t="n">
        <f aca="false">SUM(C21:C24)</f>
        <v>8478</v>
      </c>
      <c r="D25" s="73" t="n">
        <f aca="false">SUM(D21:D24)</f>
        <v>56210</v>
      </c>
      <c r="E25" s="75" t="n">
        <f aca="false">SUM(E21:E24)</f>
        <v>4237</v>
      </c>
      <c r="F25" s="71" t="n">
        <f aca="false">B25/D25</f>
        <v>2.00364703789361</v>
      </c>
      <c r="G25" s="71" t="n">
        <f aca="false">C25/E25</f>
        <v>2.00094406419637</v>
      </c>
      <c r="H25" s="72" t="n">
        <f aca="false">(B25/$B$25)</f>
        <v>1</v>
      </c>
      <c r="I25" s="72" t="n">
        <f aca="false">(C25/$C$25)</f>
        <v>1</v>
      </c>
      <c r="J25" s="58" t="n">
        <f aca="false">SUM(J21:J24)</f>
        <v>240715858</v>
      </c>
      <c r="K25" s="72" t="n">
        <f aca="false">J25/$J$25</f>
        <v>1</v>
      </c>
      <c r="L25" s="74" t="n">
        <f aca="false">$L$21</f>
        <v>2184</v>
      </c>
      <c r="M25" s="74" t="n">
        <f aca="false">L25*B25</f>
        <v>245973000</v>
      </c>
      <c r="N25" s="72" t="n">
        <f aca="false">J25/M25</f>
        <v>0.978627158265338</v>
      </c>
      <c r="O25" s="72" t="n">
        <f aca="false">R16/M25</f>
        <v>1.15581211352466</v>
      </c>
    </row>
    <row r="27" customFormat="false" ht="12.75" hidden="false" customHeight="false" outlineLevel="0" collapsed="false">
      <c r="F27" s="76"/>
    </row>
    <row r="28" customFormat="false" ht="12.75" hidden="false" customHeight="false" outlineLevel="0" collapsed="false">
      <c r="K28" s="76" t="s">
        <v>80</v>
      </c>
      <c r="L28" s="77" t="s">
        <v>81</v>
      </c>
      <c r="M28" s="77"/>
      <c r="O28" s="37"/>
    </row>
    <row r="29" customFormat="false" ht="12.75" hidden="false" customHeight="false" outlineLevel="0" collapsed="false">
      <c r="D29" s="12"/>
      <c r="E29" s="12"/>
      <c r="F29" s="78"/>
      <c r="G29" s="37"/>
      <c r="H29" s="37"/>
      <c r="K29" s="76" t="s">
        <v>82</v>
      </c>
      <c r="L29" s="0" t="n">
        <v>2184</v>
      </c>
    </row>
    <row r="30" customFormat="false" ht="12.75" hidden="false" customHeight="false" outlineLevel="0" collapsed="false">
      <c r="A30" s="28" t="s">
        <v>40</v>
      </c>
      <c r="B30" s="79" t="s">
        <v>83</v>
      </c>
      <c r="C30" s="79"/>
      <c r="D30" s="79"/>
      <c r="E30" s="76" t="s">
        <v>84</v>
      </c>
      <c r="F30" s="78"/>
      <c r="G30" s="37"/>
      <c r="H30" s="37"/>
      <c r="K30" s="76" t="s">
        <v>85</v>
      </c>
      <c r="L30" s="0" t="n">
        <v>2208</v>
      </c>
    </row>
    <row r="31" customFormat="false" ht="12.75" hidden="false" customHeight="false" outlineLevel="0" collapsed="false">
      <c r="A31" s="28"/>
      <c r="B31" s="80" t="s">
        <v>86</v>
      </c>
      <c r="C31" s="80" t="s">
        <v>87</v>
      </c>
      <c r="D31" s="80" t="s">
        <v>88</v>
      </c>
      <c r="E31" s="80" t="s">
        <v>89</v>
      </c>
      <c r="F31" s="81"/>
      <c r="K31" s="76" t="s">
        <v>90</v>
      </c>
      <c r="L31" s="0" t="n">
        <v>2208</v>
      </c>
    </row>
    <row r="32" customFormat="false" ht="12.8" hidden="false" customHeight="false" outlineLevel="0" collapsed="false">
      <c r="A32" s="28" t="str">
        <f aca="false">A11</f>
        <v>Lancaster</v>
      </c>
      <c r="B32" s="28" t="n">
        <v>2720</v>
      </c>
      <c r="C32" s="82" t="n">
        <v>39168</v>
      </c>
      <c r="D32" s="56" t="n">
        <v>3074</v>
      </c>
      <c r="E32" s="83" t="s">
        <v>91</v>
      </c>
      <c r="F32" s="81" t="str">
        <f aca="false">A11</f>
        <v>Lancaster</v>
      </c>
      <c r="N32" s="44"/>
    </row>
    <row r="33" customFormat="false" ht="12.8" hidden="false" customHeight="false" outlineLevel="0" collapsed="false">
      <c r="A33" s="28" t="str">
        <f aca="false">A12</f>
        <v>Liverpool</v>
      </c>
      <c r="B33" s="28" t="n">
        <v>2498</v>
      </c>
      <c r="C33" s="82" t="n">
        <v>26634</v>
      </c>
      <c r="D33" s="28" t="n">
        <v>1425</v>
      </c>
      <c r="E33" s="83" t="s">
        <v>91</v>
      </c>
      <c r="F33" s="81" t="str">
        <f aca="false">A12</f>
        <v>Liverpool</v>
      </c>
    </row>
    <row r="34" customFormat="false" ht="12.8" hidden="false" customHeight="false" outlineLevel="0" collapsed="false">
      <c r="A34" s="28" t="str">
        <f aca="false">A13</f>
        <v>Manchester</v>
      </c>
      <c r="B34" s="28" t="n">
        <v>6280</v>
      </c>
      <c r="C34" s="82" t="n">
        <v>67179</v>
      </c>
      <c r="D34" s="28" t="n">
        <v>4229</v>
      </c>
      <c r="E34" s="83" t="s">
        <v>91</v>
      </c>
      <c r="F34" s="81" t="str">
        <f aca="false">A13</f>
        <v>Manchester</v>
      </c>
    </row>
    <row r="35" customFormat="false" ht="12.75" hidden="false" customHeight="false" outlineLevel="0" collapsed="false">
      <c r="A35" s="28" t="str">
        <f aca="false">A14</f>
        <v>Sheffield</v>
      </c>
      <c r="B35" s="28" t="n">
        <v>800</v>
      </c>
      <c r="C35" s="82" t="n">
        <v>10560</v>
      </c>
      <c r="D35" s="28" t="n">
        <v>531</v>
      </c>
      <c r="E35" s="83" t="s">
        <v>91</v>
      </c>
      <c r="F35" s="81" t="str">
        <f aca="false">A14</f>
        <v>Sheffield</v>
      </c>
    </row>
    <row r="36" customFormat="false" ht="12.75" hidden="false" customHeight="false" outlineLevel="0" collapsed="false">
      <c r="A36" s="28" t="s">
        <v>79</v>
      </c>
      <c r="B36" s="28" t="n">
        <f aca="false">SUM(B32:B35)</f>
        <v>12298</v>
      </c>
      <c r="C36" s="84" t="n">
        <f aca="false">SUM(C32:C35)</f>
        <v>143541</v>
      </c>
      <c r="D36" s="84" t="n">
        <f aca="false">SUM(D32:D35)</f>
        <v>9259</v>
      </c>
      <c r="E36" s="6" t="n">
        <f aca="false">SUM(E32:E35)</f>
        <v>0</v>
      </c>
    </row>
    <row r="37" customFormat="false" ht="12.75" hidden="false" customHeight="false" outlineLevel="0" collapsed="false">
      <c r="E37" s="6" t="n">
        <f aca="false">SUM(E33:E36)</f>
        <v>0</v>
      </c>
      <c r="F37" s="0" t="s">
        <v>92</v>
      </c>
    </row>
    <row r="38" customFormat="false" ht="12.75" hidden="false" customHeight="false" outlineLevel="0" collapsed="false">
      <c r="A38" s="76" t="s">
        <v>93</v>
      </c>
    </row>
    <row r="39" customFormat="false" ht="12.75" hidden="false" customHeight="false" outlineLevel="0" collapsed="false">
      <c r="A39" s="76" t="s">
        <v>94</v>
      </c>
    </row>
  </sheetData>
  <mergeCells count="11">
    <mergeCell ref="A2:C2"/>
    <mergeCell ref="B3:C3"/>
    <mergeCell ref="B4:C4"/>
    <mergeCell ref="B5:C5"/>
    <mergeCell ref="H10:L10"/>
    <mergeCell ref="N10:R10"/>
    <mergeCell ref="B19:C19"/>
    <mergeCell ref="D19:E19"/>
    <mergeCell ref="F19:O19"/>
    <mergeCell ref="L28:M28"/>
    <mergeCell ref="B30:D30"/>
  </mergeCells>
  <conditionalFormatting sqref="C32:C35">
    <cfRule type="cellIs" priority="2" operator="between" aboveAverage="0" equalAverage="0" bottom="0" percent="0" rank="0" text="" dxfId="0">
      <formula>1.1*"#REF!#REF!"</formula>
      <formula>1.2*"#REF!#REF!"</formula>
    </cfRule>
    <cfRule type="cellIs" priority="3" operator="between" aboveAverage="0" equalAverage="0" bottom="0" percent="0" rank="0" text="" dxfId="1">
      <formula>0.9*"#REF!#REF!"</formula>
      <formula>0.8*"#REF!#REF!"</formula>
    </cfRule>
    <cfRule type="cellIs" priority="4" operator="lessThan" aboveAverage="0" equalAverage="0" bottom="0" percent="0" rank="0" text="" dxfId="2">
      <formula>0.8*"#REF!#REF!"</formula>
    </cfRule>
  </conditionalFormatting>
  <conditionalFormatting sqref="C36">
    <cfRule type="cellIs" priority="5" operator="between" aboveAverage="0" equalAverage="0" bottom="0" percent="0" rank="0" text="" dxfId="3">
      <formula>1.1*"#REF!#REF!"</formula>
      <formula>1.2*"#REF!#REF!"</formula>
    </cfRule>
    <cfRule type="cellIs" priority="6" operator="between" aboveAverage="0" equalAverage="0" bottom="0" percent="0" rank="0" text="" dxfId="4">
      <formula>0.9*"#REF!#REF!"</formula>
      <formula>0.8*"#REF!#REF!"</formula>
    </cfRule>
    <cfRule type="cellIs" priority="7" operator="lessThan" aboveAverage="0" equalAverage="0" bottom="0" percent="0" rank="0" text="" dxfId="5">
      <formula>0.8*"#REF!#REF!"</formula>
    </cfRule>
  </conditionalFormatting>
  <conditionalFormatting sqref="D36">
    <cfRule type="cellIs" priority="8" operator="between" aboveAverage="0" equalAverage="0" bottom="0" percent="0" rank="0" text="" dxfId="6">
      <formula>1.1*"#REF!#REF!"</formula>
      <formula>1.2*"#REF!#REF!"</formula>
    </cfRule>
    <cfRule type="cellIs" priority="9" operator="between" aboveAverage="0" equalAverage="0" bottom="0" percent="0" rank="0" text="" dxfId="7">
      <formula>0.9*"#REF!#REF!"</formula>
      <formula>0.8*"#REF!#REF!"</formula>
    </cfRule>
    <cfRule type="cellIs" priority="10" operator="lessThan" aboveAverage="0" equalAverage="0" bottom="0" percent="0" rank="0" text="" dxfId="8">
      <formula>0.8*"#REF!#REF!"</formula>
    </cfRule>
  </conditionalFormatting>
  <conditionalFormatting sqref="F21:G25">
    <cfRule type="cellIs" priority="11" operator="greaterThanOrEqual" aboveAverage="0" equalAverage="0" bottom="0" percent="0" rank="0" text="" dxfId="9">
      <formula>1</formula>
    </cfRule>
    <cfRule type="cellIs" priority="12" operator="greaterThanOrEqual" aboveAverage="0" equalAverage="0" bottom="0" percent="0" rank="0" text="" dxfId="10">
      <formula>0.95</formula>
    </cfRule>
    <cfRule type="cellIs" priority="13" operator="lessThan" aboveAverage="0" equalAverage="0" bottom="0" percent="0" rank="0" text="" dxfId="11">
      <formula>0.95</formula>
    </cfRule>
  </conditionalFormatting>
  <hyperlinks>
    <hyperlink ref="N17" r:id="rId1" display="https://accounting-next.egi.eu/egi/country/United%20Kingdom/normelap_processors/SITE/DATE/2018/1/2018/3/all/onlyinfrajobs/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B2:AU26"/>
  <sheetViews>
    <sheetView windowProtection="false"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Y35" activeCellId="0" sqref="AY35"/>
    </sheetView>
  </sheetViews>
  <sheetFormatPr defaultRowHeight="12.75"/>
  <cols>
    <col collapsed="false" hidden="false" max="1" min="1" style="0" width="8.36734693877551"/>
    <col collapsed="false" hidden="false" max="2" min="2" style="0" width="12.2857142857143"/>
    <col collapsed="false" hidden="false" max="3" min="3" style="0" width="6.0765306122449"/>
    <col collapsed="false" hidden="false" max="4" min="4" style="0" width="8.50510204081633"/>
    <col collapsed="false" hidden="false" max="7" min="5" style="0" width="6.0765306122449"/>
    <col collapsed="false" hidden="false" max="8" min="8" style="0" width="6.75"/>
    <col collapsed="false" hidden="false" max="13" min="9" style="0" width="6.0765306122449"/>
    <col collapsed="false" hidden="false" max="15" min="14" style="0" width="8.23469387755102"/>
    <col collapsed="false" hidden="false" max="16" min="16" style="0" width="8.36734693877551"/>
    <col collapsed="false" hidden="false" max="17" min="17" style="0" width="6.0765306122449"/>
    <col collapsed="false" hidden="false" max="44" min="18" style="0" width="3.51020408163265"/>
    <col collapsed="false" hidden="false" max="45" min="45" style="0" width="4.59183673469388"/>
    <col collapsed="false" hidden="false" max="46" min="46" style="0" width="3.51020408163265"/>
    <col collapsed="false" hidden="false" max="1025" min="47" style="0" width="8.36734693877551"/>
  </cols>
  <sheetData>
    <row r="2" customFormat="false" ht="12.75" hidden="false" customHeight="false" outlineLevel="0" collapsed="false">
      <c r="B2" s="19" t="s">
        <v>0</v>
      </c>
      <c r="C2" s="19"/>
      <c r="D2" s="19"/>
      <c r="E2" s="19"/>
      <c r="F2" s="19"/>
    </row>
    <row r="3" customFormat="false" ht="12.75" hidden="false" customHeight="false" outlineLevel="0" collapsed="false">
      <c r="B3" s="5" t="s">
        <v>2</v>
      </c>
      <c r="C3" s="85" t="str">
        <f aca="false">Metrics!B3</f>
        <v>Tier 2</v>
      </c>
      <c r="D3" s="85"/>
      <c r="E3" s="85"/>
      <c r="F3" s="85"/>
    </row>
    <row r="4" customFormat="false" ht="12.75" hidden="false" customHeight="false" outlineLevel="0" collapsed="false">
      <c r="B4" s="5" t="s">
        <v>5</v>
      </c>
      <c r="C4" s="85" t="str">
        <f aca="false">Metrics!B4</f>
        <v>Q2 2018</v>
      </c>
      <c r="D4" s="85"/>
      <c r="E4" s="85"/>
      <c r="F4" s="85"/>
    </row>
    <row r="5" customFormat="false" ht="12.75" hidden="false" customHeight="false" outlineLevel="0" collapsed="false">
      <c r="B5" s="5" t="s">
        <v>8</v>
      </c>
      <c r="C5" s="85" t="str">
        <f aca="false">Metrics!B5</f>
        <v>Matt Doidge</v>
      </c>
      <c r="D5" s="85"/>
      <c r="E5" s="85"/>
      <c r="F5" s="85"/>
    </row>
    <row r="6" customFormat="false" ht="12.75" hidden="false" customHeight="false" outlineLevel="0" collapsed="false">
      <c r="B6" s="86"/>
      <c r="C6" s="87"/>
      <c r="D6" s="87"/>
      <c r="E6" s="87"/>
      <c r="F6" s="87"/>
    </row>
    <row r="7" customFormat="false" ht="12.75" hidden="false" customHeight="false" outlineLevel="0" collapsed="false">
      <c r="B7" s="86" t="s">
        <v>95</v>
      </c>
      <c r="D7" s="87"/>
      <c r="E7" s="87"/>
      <c r="F7" s="87"/>
    </row>
    <row r="9" customFormat="false" ht="12.75" hidden="true" customHeight="false" outlineLevel="0" collapsed="false">
      <c r="B9" s="39" t="s">
        <v>96</v>
      </c>
    </row>
    <row r="10" customFormat="false" ht="75.75" hidden="false" customHeight="true" outlineLevel="0" collapsed="false">
      <c r="B10" s="22" t="s">
        <v>40</v>
      </c>
      <c r="C10" s="88" t="s">
        <v>97</v>
      </c>
      <c r="D10" s="88" t="s">
        <v>98</v>
      </c>
      <c r="E10" s="88" t="s">
        <v>99</v>
      </c>
      <c r="F10" s="88" t="s">
        <v>100</v>
      </c>
      <c r="G10" s="88" t="s">
        <v>101</v>
      </c>
      <c r="H10" s="88" t="s">
        <v>102</v>
      </c>
      <c r="I10" s="88" t="s">
        <v>103</v>
      </c>
      <c r="J10" s="88" t="s">
        <v>104</v>
      </c>
      <c r="K10" s="88" t="s">
        <v>105</v>
      </c>
      <c r="L10" s="88" t="s">
        <v>106</v>
      </c>
      <c r="M10" s="88" t="s">
        <v>107</v>
      </c>
      <c r="N10" s="88" t="s">
        <v>108</v>
      </c>
      <c r="O10" s="88" t="s">
        <v>109</v>
      </c>
      <c r="P10" s="88" t="s">
        <v>110</v>
      </c>
      <c r="Q10" s="88" t="s">
        <v>111</v>
      </c>
      <c r="R10" s="88" t="s">
        <v>112</v>
      </c>
      <c r="S10" s="88" t="s">
        <v>113</v>
      </c>
      <c r="T10" s="88" t="s">
        <v>114</v>
      </c>
      <c r="U10" s="88" t="s">
        <v>115</v>
      </c>
      <c r="V10" s="88" t="s">
        <v>116</v>
      </c>
      <c r="W10" s="88" t="s">
        <v>117</v>
      </c>
      <c r="X10" s="88" t="s">
        <v>118</v>
      </c>
      <c r="Y10" s="88" t="s">
        <v>119</v>
      </c>
      <c r="Z10" s="88" t="s">
        <v>120</v>
      </c>
      <c r="AA10" s="88" t="s">
        <v>121</v>
      </c>
      <c r="AB10" s="88" t="s">
        <v>122</v>
      </c>
      <c r="AC10" s="88" t="s">
        <v>123</v>
      </c>
      <c r="AD10" s="88" t="s">
        <v>124</v>
      </c>
      <c r="AE10" s="88" t="s">
        <v>125</v>
      </c>
      <c r="AF10" s="88" t="s">
        <v>126</v>
      </c>
      <c r="AG10" s="88" t="s">
        <v>127</v>
      </c>
      <c r="AH10" s="88" t="s">
        <v>128</v>
      </c>
      <c r="AI10" s="88" t="s">
        <v>129</v>
      </c>
      <c r="AJ10" s="88" t="s">
        <v>130</v>
      </c>
      <c r="AK10" s="88" t="s">
        <v>131</v>
      </c>
      <c r="AL10" s="88" t="s">
        <v>132</v>
      </c>
      <c r="AM10" s="88" t="s">
        <v>133</v>
      </c>
      <c r="AN10" s="88" t="s">
        <v>134</v>
      </c>
      <c r="AO10" s="88" t="s">
        <v>135</v>
      </c>
      <c r="AP10" s="88" t="s">
        <v>136</v>
      </c>
      <c r="AQ10" s="88" t="s">
        <v>137</v>
      </c>
      <c r="AR10" s="88" t="s">
        <v>138</v>
      </c>
      <c r="AS10" s="88" t="s">
        <v>139</v>
      </c>
      <c r="AT10" s="88" t="s">
        <v>140</v>
      </c>
      <c r="AU10" s="22" t="s">
        <v>52</v>
      </c>
    </row>
    <row r="11" customFormat="false" ht="12.75" hidden="false" customHeight="false" outlineLevel="0" collapsed="false">
      <c r="B11" s="60" t="str">
        <f aca="false">Resources!A11</f>
        <v>Lancaster</v>
      </c>
      <c r="C11" s="6"/>
      <c r="D11" s="89" t="n">
        <v>1</v>
      </c>
      <c r="E11" s="6"/>
      <c r="F11" s="6"/>
      <c r="G11" s="6"/>
      <c r="H11" s="6"/>
      <c r="I11" s="6" t="n">
        <v>0</v>
      </c>
      <c r="J11" s="6"/>
      <c r="K11" s="6"/>
      <c r="L11" s="6" t="n">
        <v>0</v>
      </c>
      <c r="M11" s="89" t="n">
        <v>1</v>
      </c>
      <c r="N11" s="89" t="n">
        <v>1</v>
      </c>
      <c r="O11" s="6"/>
      <c r="P11" s="6" t="n">
        <v>0</v>
      </c>
      <c r="Q11" s="90" t="n">
        <v>1</v>
      </c>
      <c r="R11" s="6" t="n">
        <v>0</v>
      </c>
      <c r="S11" s="89" t="n">
        <v>1</v>
      </c>
      <c r="T11" s="6"/>
      <c r="U11" s="89" t="n">
        <v>1</v>
      </c>
      <c r="V11" s="89" t="n">
        <v>1</v>
      </c>
      <c r="W11" s="6"/>
      <c r="X11" s="6"/>
      <c r="Y11" s="6" t="n">
        <v>0</v>
      </c>
      <c r="Z11" s="89" t="n">
        <v>1</v>
      </c>
      <c r="AA11" s="89" t="n">
        <v>1</v>
      </c>
      <c r="AB11" s="89" t="n">
        <v>1</v>
      </c>
      <c r="AC11" s="6"/>
      <c r="AD11" s="6" t="n">
        <v>0</v>
      </c>
      <c r="AE11" s="6"/>
      <c r="AF11" s="6" t="n">
        <v>0</v>
      </c>
      <c r="AG11" s="89" t="n">
        <v>1</v>
      </c>
      <c r="AH11" s="6" t="n">
        <v>0</v>
      </c>
      <c r="AI11" s="89" t="n">
        <v>1</v>
      </c>
      <c r="AJ11" s="6" t="n">
        <v>0</v>
      </c>
      <c r="AK11" s="6"/>
      <c r="AL11" s="89" t="n">
        <v>1</v>
      </c>
      <c r="AM11" s="89" t="n">
        <v>1</v>
      </c>
      <c r="AN11" s="6"/>
      <c r="AO11" s="6"/>
      <c r="AP11" s="89" t="n">
        <v>1</v>
      </c>
      <c r="AQ11" s="6"/>
      <c r="AR11" s="6"/>
      <c r="AS11" s="91" t="n">
        <v>1</v>
      </c>
      <c r="AT11" s="6"/>
      <c r="AU11" s="92" t="n">
        <f aca="false">SUM(C11:AT11)</f>
        <v>16</v>
      </c>
    </row>
    <row r="12" customFormat="false" ht="12.75" hidden="false" customHeight="false" outlineLevel="0" collapsed="false">
      <c r="B12" s="60" t="str">
        <f aca="false">Resources!A12</f>
        <v>Liverpool</v>
      </c>
      <c r="C12" s="89" t="n">
        <v>1</v>
      </c>
      <c r="D12" s="89" t="n">
        <v>1</v>
      </c>
      <c r="E12" s="6"/>
      <c r="F12" s="89" t="n">
        <v>1</v>
      </c>
      <c r="G12" s="89" t="n">
        <v>1</v>
      </c>
      <c r="H12" s="6"/>
      <c r="I12" s="6" t="n">
        <v>0</v>
      </c>
      <c r="J12" s="6"/>
      <c r="K12" s="89" t="n">
        <v>1</v>
      </c>
      <c r="L12" s="89" t="n">
        <v>1</v>
      </c>
      <c r="M12" s="89" t="n">
        <v>1</v>
      </c>
      <c r="N12" s="89" t="n">
        <v>1</v>
      </c>
      <c r="O12" s="6"/>
      <c r="P12" s="89" t="n">
        <v>1</v>
      </c>
      <c r="Q12" s="90" t="n">
        <v>1</v>
      </c>
      <c r="R12" s="89" t="n">
        <v>1</v>
      </c>
      <c r="S12" s="6"/>
      <c r="T12" s="89" t="n">
        <v>1</v>
      </c>
      <c r="U12" s="89" t="n">
        <v>1</v>
      </c>
      <c r="V12" s="89" t="n">
        <v>1</v>
      </c>
      <c r="W12" s="89" t="n">
        <v>1</v>
      </c>
      <c r="X12" s="6"/>
      <c r="Y12" s="89" t="n">
        <v>1</v>
      </c>
      <c r="Z12" s="89" t="n">
        <v>1</v>
      </c>
      <c r="AA12" s="93" t="n">
        <v>1</v>
      </c>
      <c r="AB12" s="89" t="n">
        <v>1</v>
      </c>
      <c r="AC12" s="89" t="n">
        <v>1</v>
      </c>
      <c r="AD12" s="89" t="n">
        <v>1</v>
      </c>
      <c r="AE12" s="89" t="n">
        <v>1</v>
      </c>
      <c r="AF12" s="89" t="n">
        <v>1</v>
      </c>
      <c r="AG12" s="89"/>
      <c r="AH12" s="90" t="n">
        <v>1</v>
      </c>
      <c r="AI12" s="89" t="n">
        <v>1</v>
      </c>
      <c r="AJ12" s="89" t="n">
        <v>1</v>
      </c>
      <c r="AK12" s="89" t="n">
        <v>1</v>
      </c>
      <c r="AL12" s="89" t="n">
        <v>1</v>
      </c>
      <c r="AM12" s="89" t="n">
        <v>1</v>
      </c>
      <c r="AN12" s="89" t="n">
        <v>1</v>
      </c>
      <c r="AO12" s="90" t="n">
        <v>1</v>
      </c>
      <c r="AP12" s="89" t="n">
        <v>1</v>
      </c>
      <c r="AQ12" s="6"/>
      <c r="AR12" s="89" t="n">
        <v>1</v>
      </c>
      <c r="AS12" s="90" t="n">
        <v>1</v>
      </c>
      <c r="AT12" s="89" t="n">
        <v>1</v>
      </c>
      <c r="AU12" s="92" t="n">
        <f aca="false">SUM(C12:AT12)</f>
        <v>35</v>
      </c>
    </row>
    <row r="13" customFormat="false" ht="12.75" hidden="false" customHeight="false" outlineLevel="0" collapsed="false">
      <c r="B13" s="60" t="str">
        <f aca="false">Resources!A13</f>
        <v>Manchester</v>
      </c>
      <c r="C13" s="89" t="n">
        <v>1</v>
      </c>
      <c r="D13" s="89" t="n">
        <v>1</v>
      </c>
      <c r="E13" s="94"/>
      <c r="F13" s="89" t="n">
        <v>1</v>
      </c>
      <c r="G13" s="6"/>
      <c r="H13" s="6"/>
      <c r="I13" s="6"/>
      <c r="J13" s="6"/>
      <c r="K13" s="6"/>
      <c r="L13" s="89" t="n">
        <v>1</v>
      </c>
      <c r="M13" s="89" t="n">
        <v>1</v>
      </c>
      <c r="N13" s="89" t="n">
        <v>1</v>
      </c>
      <c r="O13" s="89" t="n">
        <v>1</v>
      </c>
      <c r="P13" s="6"/>
      <c r="Q13" s="6"/>
      <c r="R13" s="6"/>
      <c r="S13" s="89" t="n">
        <v>1</v>
      </c>
      <c r="T13" s="95"/>
      <c r="U13" s="89" t="n">
        <v>1</v>
      </c>
      <c r="V13" s="6"/>
      <c r="W13" s="89" t="n">
        <v>1</v>
      </c>
      <c r="X13" s="89" t="n">
        <v>1</v>
      </c>
      <c r="Y13" s="89" t="n">
        <v>1</v>
      </c>
      <c r="Z13" s="89" t="n">
        <v>1</v>
      </c>
      <c r="AA13" s="89" t="n">
        <v>1</v>
      </c>
      <c r="AB13" s="89" t="n">
        <v>1</v>
      </c>
      <c r="AC13" s="6"/>
      <c r="AD13" s="94"/>
      <c r="AE13" s="94"/>
      <c r="AF13" s="95"/>
      <c r="AG13" s="95"/>
      <c r="AH13" s="6"/>
      <c r="AI13" s="89" t="n">
        <v>1</v>
      </c>
      <c r="AJ13" s="90" t="n">
        <v>1</v>
      </c>
      <c r="AK13" s="6"/>
      <c r="AL13" s="90" t="n">
        <v>1</v>
      </c>
      <c r="AM13" s="89" t="n">
        <v>1</v>
      </c>
      <c r="AN13" s="6"/>
      <c r="AO13" s="6"/>
      <c r="AP13" s="89" t="n">
        <v>1</v>
      </c>
      <c r="AQ13" s="89" t="n">
        <v>1</v>
      </c>
      <c r="AR13" s="89" t="n">
        <v>1</v>
      </c>
      <c r="AS13" s="90" t="n">
        <v>1</v>
      </c>
      <c r="AT13" s="28"/>
      <c r="AU13" s="92" t="n">
        <f aca="false">SUM(C13:AS13)</f>
        <v>23</v>
      </c>
    </row>
    <row r="14" customFormat="false" ht="12.75" hidden="false" customHeight="false" outlineLevel="0" collapsed="false">
      <c r="B14" s="60" t="str">
        <f aca="false">Resources!A14</f>
        <v>Sheffield</v>
      </c>
      <c r="C14" s="89" t="n">
        <v>1</v>
      </c>
      <c r="D14" s="89" t="n">
        <v>1</v>
      </c>
      <c r="E14" s="6"/>
      <c r="F14" s="89" t="n">
        <v>1</v>
      </c>
      <c r="G14" s="6"/>
      <c r="H14" s="89" t="n">
        <v>1</v>
      </c>
      <c r="I14" s="6"/>
      <c r="J14" s="6"/>
      <c r="K14" s="6"/>
      <c r="L14" s="89" t="n">
        <v>1</v>
      </c>
      <c r="M14" s="89" t="n">
        <v>1</v>
      </c>
      <c r="N14" s="89" t="n">
        <v>1</v>
      </c>
      <c r="O14" s="6"/>
      <c r="P14" s="6"/>
      <c r="Q14" s="6"/>
      <c r="R14" s="6"/>
      <c r="S14" s="6"/>
      <c r="T14" s="89" t="n">
        <v>1</v>
      </c>
      <c r="U14" s="90" t="n">
        <v>1</v>
      </c>
      <c r="V14" s="6"/>
      <c r="W14" s="6"/>
      <c r="X14" s="6"/>
      <c r="Y14" s="6"/>
      <c r="Z14" s="89" t="n">
        <v>1</v>
      </c>
      <c r="AA14" s="6" t="n">
        <v>0</v>
      </c>
      <c r="AB14" s="89" t="n">
        <v>1</v>
      </c>
      <c r="AC14" s="90" t="n">
        <v>1</v>
      </c>
      <c r="AD14" s="94" t="n">
        <v>0</v>
      </c>
      <c r="AE14" s="94"/>
      <c r="AF14" s="6"/>
      <c r="AG14" s="6"/>
      <c r="AH14" s="6"/>
      <c r="AI14" s="89" t="n">
        <v>1</v>
      </c>
      <c r="AJ14" s="90" t="n">
        <v>1</v>
      </c>
      <c r="AK14" s="6"/>
      <c r="AL14" s="94"/>
      <c r="AM14" s="90" t="n">
        <v>1</v>
      </c>
      <c r="AN14" s="6"/>
      <c r="AO14" s="6"/>
      <c r="AP14" s="89" t="n">
        <v>1</v>
      </c>
      <c r="AQ14" s="89" t="n">
        <v>1</v>
      </c>
      <c r="AR14" s="94" t="n">
        <v>0</v>
      </c>
      <c r="AS14" s="89" t="n">
        <v>1</v>
      </c>
      <c r="AT14" s="28"/>
      <c r="AU14" s="92" t="n">
        <f aca="false">SUM(C14:AS14)</f>
        <v>18</v>
      </c>
    </row>
    <row r="15" customFormat="false" ht="12.75" hidden="false" customHeight="false" outlineLevel="0" collapsed="false">
      <c r="B15" s="60" t="s">
        <v>52</v>
      </c>
      <c r="C15" s="60" t="n">
        <f aca="false">SUM(C11:C14)</f>
        <v>3</v>
      </c>
      <c r="D15" s="60" t="n">
        <f aca="false">SUM(D11:D14)</f>
        <v>4</v>
      </c>
      <c r="E15" s="60" t="n">
        <f aca="false">SUM(E11:E14)</f>
        <v>0</v>
      </c>
      <c r="F15" s="60" t="n">
        <f aca="false">SUM(F11:F14)</f>
        <v>3</v>
      </c>
      <c r="G15" s="60" t="n">
        <f aca="false">SUM(G11:G14)</f>
        <v>1</v>
      </c>
      <c r="H15" s="60" t="n">
        <f aca="false">SUM(H11:H14)</f>
        <v>1</v>
      </c>
      <c r="I15" s="60" t="n">
        <f aca="false">SUM(I11:I14)</f>
        <v>0</v>
      </c>
      <c r="J15" s="60" t="n">
        <f aca="false">SUM(J11:J14)</f>
        <v>0</v>
      </c>
      <c r="K15" s="60"/>
      <c r="L15" s="60" t="n">
        <f aca="false">SUM(L11:L14)</f>
        <v>3</v>
      </c>
      <c r="M15" s="60" t="n">
        <f aca="false">SUM(M11:M14)</f>
        <v>4</v>
      </c>
      <c r="N15" s="60" t="n">
        <v>1</v>
      </c>
      <c r="O15" s="60" t="n">
        <f aca="false">SUM(O11:O14)</f>
        <v>1</v>
      </c>
      <c r="P15" s="60" t="n">
        <f aca="false">SUM(P11:P14)</f>
        <v>1</v>
      </c>
      <c r="Q15" s="60" t="n">
        <f aca="false">SUM(Q11:Q14)</f>
        <v>2</v>
      </c>
      <c r="R15" s="60" t="n">
        <f aca="false">SUM(R11:R14)</f>
        <v>1</v>
      </c>
      <c r="S15" s="60"/>
      <c r="T15" s="60" t="n">
        <f aca="false">SUM(T11:T14)</f>
        <v>2</v>
      </c>
      <c r="U15" s="60" t="n">
        <f aca="false">SUM(U11:U14)</f>
        <v>4</v>
      </c>
      <c r="V15" s="60" t="n">
        <v>2</v>
      </c>
      <c r="W15" s="60" t="n">
        <f aca="false">SUM(W11:W14)</f>
        <v>2</v>
      </c>
      <c r="X15" s="60"/>
      <c r="Y15" s="60" t="n">
        <f aca="false">SUM(Y11:Y14)</f>
        <v>2</v>
      </c>
      <c r="Z15" s="60" t="n">
        <f aca="false">SUM(Z11:Z14)</f>
        <v>4</v>
      </c>
      <c r="AA15" s="60" t="n">
        <v>1</v>
      </c>
      <c r="AB15" s="60"/>
      <c r="AC15" s="60" t="n">
        <f aca="false">SUM(AC11:AC14)</f>
        <v>2</v>
      </c>
      <c r="AD15" s="60" t="n">
        <f aca="false">SUM(AD11:AD14)</f>
        <v>1</v>
      </c>
      <c r="AE15" s="60" t="n">
        <v>1</v>
      </c>
      <c r="AF15" s="60" t="n">
        <f aca="false">SUM(AF11:AF14)</f>
        <v>1</v>
      </c>
      <c r="AG15" s="60" t="n">
        <v>1</v>
      </c>
      <c r="AH15" s="60"/>
      <c r="AI15" s="60" t="n">
        <f aca="false">SUM(AI11:AI14)</f>
        <v>4</v>
      </c>
      <c r="AJ15" s="60" t="n">
        <f aca="false">SUM(AJ11:AJ14)</f>
        <v>3</v>
      </c>
      <c r="AK15" s="60"/>
      <c r="AL15" s="60" t="n">
        <v>3</v>
      </c>
      <c r="AM15" s="60" t="n">
        <f aca="false">SUM(AM11:AM14)</f>
        <v>4</v>
      </c>
      <c r="AN15" s="60"/>
      <c r="AO15" s="76" t="n">
        <f aca="false">SUM(AO11:AO14)</f>
        <v>1</v>
      </c>
      <c r="AP15" s="76" t="n">
        <f aca="false">SUM(AP11:AP14)</f>
        <v>4</v>
      </c>
      <c r="AQ15" s="60" t="n">
        <f aca="false">SUM(AQ11:AQ14)</f>
        <v>2</v>
      </c>
      <c r="AR15" s="60" t="n">
        <f aca="false">SUM(AR11:AR14)</f>
        <v>2</v>
      </c>
      <c r="AS15" s="60" t="n">
        <f aca="false">SUM(AS11:AS14)</f>
        <v>4</v>
      </c>
      <c r="AU15" s="60" t="n">
        <f aca="false">SUM(AU11:AU14)</f>
        <v>92</v>
      </c>
    </row>
    <row r="18" customFormat="false" ht="12.75" hidden="false" customHeight="false" outlineLevel="0" collapsed="false">
      <c r="B18" s="86" t="s">
        <v>141</v>
      </c>
    </row>
    <row r="19" customFormat="false" ht="132.75" hidden="false" customHeight="false" outlineLevel="0" collapsed="false">
      <c r="B19" s="1" t="s">
        <v>40</v>
      </c>
      <c r="C19" s="96" t="s">
        <v>120</v>
      </c>
      <c r="D19" s="96" t="s">
        <v>98</v>
      </c>
      <c r="E19" s="96" t="s">
        <v>100</v>
      </c>
      <c r="F19" s="96" t="s">
        <v>142</v>
      </c>
      <c r="G19" s="96" t="s">
        <v>143</v>
      </c>
      <c r="H19" s="96" t="s">
        <v>52</v>
      </c>
      <c r="I19" s="97" t="s">
        <v>144</v>
      </c>
      <c r="J19" s="97" t="s">
        <v>145</v>
      </c>
      <c r="K19" s="97"/>
    </row>
    <row r="20" customFormat="false" ht="12.75" hidden="false" customHeight="false" outlineLevel="0" collapsed="false">
      <c r="B20" s="98" t="s">
        <v>48</v>
      </c>
      <c r="C20" s="99" t="n">
        <v>0</v>
      </c>
      <c r="D20" s="100" t="n">
        <v>1800</v>
      </c>
      <c r="E20" s="100" t="n">
        <v>0</v>
      </c>
      <c r="F20" s="100" t="n">
        <v>17</v>
      </c>
      <c r="G20" s="100" t="n">
        <v>1</v>
      </c>
      <c r="H20" s="101" t="n">
        <f aca="false">SUM(C20:G20)</f>
        <v>1818</v>
      </c>
      <c r="I20" s="27" t="n">
        <f aca="false">F20/H20</f>
        <v>0.00935093509350935</v>
      </c>
      <c r="J20" s="27" t="n">
        <f aca="false">(H20-(C20+D20))/H20</f>
        <v>0.0099009900990099</v>
      </c>
      <c r="K20" s="27"/>
    </row>
    <row r="21" customFormat="false" ht="12.75" hidden="false" customHeight="false" outlineLevel="0" collapsed="false">
      <c r="B21" s="60" t="s">
        <v>53</v>
      </c>
      <c r="C21" s="102" t="n">
        <v>0.18</v>
      </c>
      <c r="D21" s="100" t="n">
        <v>571.45</v>
      </c>
      <c r="E21" s="100" t="n">
        <v>0.2</v>
      </c>
      <c r="F21" s="100" t="n">
        <v>61</v>
      </c>
      <c r="G21" s="100" t="n">
        <v>2.68</v>
      </c>
      <c r="H21" s="101" t="n">
        <f aca="false">SUM(C21:G21)</f>
        <v>635.51</v>
      </c>
      <c r="I21" s="27" t="n">
        <f aca="false">F21/H21</f>
        <v>0.0959859010873157</v>
      </c>
      <c r="J21" s="27" t="n">
        <f aca="false">(H21-(C21+D21+E21))/H21</f>
        <v>0.100202986577709</v>
      </c>
      <c r="K21" s="27"/>
    </row>
    <row r="22" customFormat="false" ht="12.75" hidden="false" customHeight="false" outlineLevel="0" collapsed="false">
      <c r="B22" s="60" t="s">
        <v>56</v>
      </c>
      <c r="C22" s="102" t="n">
        <v>108</v>
      </c>
      <c r="D22" s="100" t="n">
        <v>1108.79</v>
      </c>
      <c r="E22" s="100" t="n">
        <v>0.09</v>
      </c>
      <c r="F22" s="100" t="n">
        <v>72</v>
      </c>
      <c r="G22" s="100" t="n">
        <v>3.254</v>
      </c>
      <c r="H22" s="101" t="n">
        <f aca="false">SUM(C22:G22)</f>
        <v>1292.134</v>
      </c>
      <c r="I22" s="27" t="n">
        <f aca="false">F22/H22</f>
        <v>0.0557217749861857</v>
      </c>
      <c r="J22" s="27" t="n">
        <f aca="false">(H22-(C22+D22))/H22</f>
        <v>0.0583097418688772</v>
      </c>
      <c r="K22" s="27"/>
    </row>
    <row r="23" customFormat="false" ht="12.75" hidden="false" customHeight="false" outlineLevel="0" collapsed="false">
      <c r="B23" s="60" t="s">
        <v>58</v>
      </c>
      <c r="C23" s="102" t="n">
        <v>0</v>
      </c>
      <c r="D23" s="103" t="n">
        <v>490</v>
      </c>
      <c r="E23" s="100" t="n">
        <v>0.28</v>
      </c>
      <c r="F23" s="102" t="n">
        <v>29</v>
      </c>
      <c r="G23" s="103" t="n">
        <v>1.536</v>
      </c>
      <c r="H23" s="101" t="n">
        <f aca="false">SUM(C23:G23)</f>
        <v>520.816</v>
      </c>
      <c r="I23" s="27" t="n">
        <f aca="false">F23/H23</f>
        <v>0.0556818530920709</v>
      </c>
      <c r="J23" s="27" t="n">
        <f aca="false">(H23-(C23+D23))/H23</f>
        <v>0.0591686891339742</v>
      </c>
      <c r="K23" s="27"/>
    </row>
    <row r="24" customFormat="false" ht="12.75" hidden="false" customHeight="false" outlineLevel="0" collapsed="false">
      <c r="B24" s="60" t="s">
        <v>52</v>
      </c>
      <c r="C24" s="104" t="n">
        <f aca="false">SUM(C20:C23)</f>
        <v>108.18</v>
      </c>
      <c r="D24" s="104" t="n">
        <f aca="false">SUM(D20:D23)</f>
        <v>3970.24</v>
      </c>
      <c r="E24" s="104" t="n">
        <f aca="false">SUM(E20:E23)</f>
        <v>0.57</v>
      </c>
      <c r="F24" s="104" t="n">
        <f aca="false">SUM(F20:F23)</f>
        <v>179</v>
      </c>
      <c r="G24" s="104" t="n">
        <f aca="false">SUM(G20:G23)</f>
        <v>8.47</v>
      </c>
      <c r="H24" s="104" t="n">
        <f aca="false">SUM(H20:H23)</f>
        <v>4266.46</v>
      </c>
      <c r="I24" s="27" t="n">
        <f aca="false">F24/H24</f>
        <v>0.041955157202927</v>
      </c>
      <c r="J24" s="27" t="n">
        <f aca="false">(H24-(C24+D24))/H24</f>
        <v>0.0440740098348515</v>
      </c>
      <c r="K24" s="27"/>
    </row>
    <row r="26" customFormat="false" ht="12.75" hidden="false" customHeight="false" outlineLevel="0" collapsed="false">
      <c r="B26" s="105" t="s">
        <v>146</v>
      </c>
      <c r="Q26" s="106"/>
    </row>
  </sheetData>
  <mergeCells count="4">
    <mergeCell ref="B2:F2"/>
    <mergeCell ref="C3:F3"/>
    <mergeCell ref="C4:F4"/>
    <mergeCell ref="C5:F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B2:I2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7" activeCellId="0" sqref="I27"/>
    </sheetView>
  </sheetViews>
  <sheetFormatPr defaultRowHeight="12.75"/>
  <cols>
    <col collapsed="false" hidden="false" max="2" min="2" style="0" width="10.530612244898"/>
    <col collapsed="false" hidden="false" max="3" min="3" style="0" width="19.3061224489796"/>
    <col collapsed="false" hidden="false" max="1025" min="4" style="0" width="8.36734693877551"/>
  </cols>
  <sheetData>
    <row r="2" customFormat="false" ht="12.75" hidden="false" customHeight="false" outlineLevel="0" collapsed="false">
      <c r="B2" s="1" t="s">
        <v>0</v>
      </c>
      <c r="C2" s="2"/>
    </row>
    <row r="3" customFormat="false" ht="12.75" hidden="false" customHeight="false" outlineLevel="0" collapsed="false">
      <c r="B3" s="5" t="s">
        <v>2</v>
      </c>
      <c r="C3" s="28" t="str">
        <f aca="false">Metrics!B3</f>
        <v>Tier 2</v>
      </c>
    </row>
    <row r="4" customFormat="false" ht="12.75" hidden="false" customHeight="false" outlineLevel="0" collapsed="false">
      <c r="B4" s="5" t="s">
        <v>5</v>
      </c>
      <c r="C4" s="28" t="str">
        <f aca="false">Metrics!B4</f>
        <v>Q2 2018</v>
      </c>
    </row>
    <row r="5" customFormat="false" ht="12.75" hidden="false" customHeight="false" outlineLevel="0" collapsed="false">
      <c r="B5" s="5" t="s">
        <v>8</v>
      </c>
      <c r="C5" s="28" t="str">
        <f aca="false">Metrics!B5</f>
        <v>Matt Doidge</v>
      </c>
    </row>
    <row r="7" customFormat="false" ht="12.75" hidden="false" customHeight="false" outlineLevel="0" collapsed="false">
      <c r="B7" s="39" t="s">
        <v>147</v>
      </c>
      <c r="C7" s="39"/>
    </row>
    <row r="8" customFormat="false" ht="13.5" hidden="false" customHeight="true" outlineLevel="0" collapsed="false">
      <c r="B8" s="107"/>
      <c r="C8" s="108"/>
      <c r="D8" s="109" t="s">
        <v>148</v>
      </c>
      <c r="E8" s="109"/>
      <c r="F8" s="109"/>
      <c r="G8" s="110" t="s">
        <v>149</v>
      </c>
      <c r="H8" s="110"/>
      <c r="I8" s="110"/>
    </row>
    <row r="9" customFormat="false" ht="12.75" hidden="false" customHeight="false" outlineLevel="0" collapsed="false">
      <c r="B9" s="63" t="s">
        <v>40</v>
      </c>
      <c r="C9" s="111" t="s">
        <v>150</v>
      </c>
      <c r="D9" s="65" t="s">
        <v>151</v>
      </c>
      <c r="E9" s="65" t="s">
        <v>152</v>
      </c>
      <c r="F9" s="66" t="s">
        <v>153</v>
      </c>
      <c r="G9" s="66" t="s">
        <v>151</v>
      </c>
      <c r="H9" s="65" t="s">
        <v>152</v>
      </c>
      <c r="I9" s="65" t="s">
        <v>153</v>
      </c>
    </row>
    <row r="10" customFormat="false" ht="12.75" hidden="false" customHeight="false" outlineLevel="0" collapsed="false">
      <c r="B10" s="98" t="str">
        <f aca="false">Resources!A11</f>
        <v>Lancaster</v>
      </c>
      <c r="C10" s="112" t="s">
        <v>154</v>
      </c>
      <c r="D10" s="113" t="n">
        <v>1</v>
      </c>
      <c r="E10" s="113" t="n">
        <v>1</v>
      </c>
      <c r="F10" s="114" t="n">
        <v>1</v>
      </c>
      <c r="G10" s="114"/>
      <c r="H10" s="113"/>
      <c r="I10" s="113"/>
    </row>
    <row r="11" customFormat="false" ht="12.75" hidden="false" customHeight="false" outlineLevel="0" collapsed="false">
      <c r="B11" s="98"/>
      <c r="C11" s="112" t="s">
        <v>155</v>
      </c>
      <c r="D11" s="113" t="n">
        <v>1</v>
      </c>
      <c r="E11" s="113" t="n">
        <v>1</v>
      </c>
      <c r="F11" s="114" t="n">
        <v>1</v>
      </c>
      <c r="G11" s="114"/>
      <c r="H11" s="115"/>
      <c r="I11" s="115"/>
    </row>
    <row r="12" customFormat="false" ht="12.75" hidden="false" customHeight="false" outlineLevel="0" collapsed="false">
      <c r="B12" s="60"/>
      <c r="C12" s="112" t="s">
        <v>156</v>
      </c>
      <c r="D12" s="113"/>
      <c r="E12" s="113"/>
      <c r="F12" s="114"/>
      <c r="G12" s="114" t="n">
        <v>0.3</v>
      </c>
      <c r="H12" s="115" t="n">
        <v>0.3</v>
      </c>
      <c r="I12" s="115" t="n">
        <v>0.3</v>
      </c>
    </row>
    <row r="13" customFormat="false" ht="12.75" hidden="false" customHeight="false" outlineLevel="0" collapsed="false">
      <c r="B13" s="60" t="str">
        <f aca="false">Resources!A12</f>
        <v>Liverpool</v>
      </c>
      <c r="C13" s="116" t="s">
        <v>157</v>
      </c>
      <c r="D13" s="117" t="n">
        <v>1</v>
      </c>
      <c r="E13" s="117" t="n">
        <v>1</v>
      </c>
      <c r="F13" s="118" t="n">
        <v>1</v>
      </c>
      <c r="G13" s="118"/>
      <c r="H13" s="117"/>
      <c r="I13" s="117"/>
    </row>
    <row r="14" customFormat="false" ht="12.75" hidden="false" customHeight="false" outlineLevel="0" collapsed="false">
      <c r="B14" s="60"/>
      <c r="C14" s="116" t="s">
        <v>158</v>
      </c>
      <c r="D14" s="117"/>
      <c r="E14" s="117"/>
      <c r="F14" s="118"/>
      <c r="G14" s="118" t="n">
        <v>0.5</v>
      </c>
      <c r="H14" s="117" t="n">
        <v>0.5</v>
      </c>
      <c r="I14" s="117" t="n">
        <v>0.5</v>
      </c>
    </row>
    <row r="15" customFormat="false" ht="12.75" hidden="false" customHeight="false" outlineLevel="0" collapsed="false">
      <c r="B15" s="60"/>
      <c r="C15" s="116" t="s">
        <v>159</v>
      </c>
      <c r="D15" s="117"/>
      <c r="E15" s="117"/>
      <c r="F15" s="118"/>
      <c r="G15" s="118" t="n">
        <v>0.5</v>
      </c>
      <c r="H15" s="117" t="n">
        <v>0.5</v>
      </c>
      <c r="I15" s="117" t="n">
        <v>0.5</v>
      </c>
    </row>
    <row r="16" customFormat="false" ht="12.75" hidden="false" customHeight="false" outlineLevel="0" collapsed="false">
      <c r="B16" s="60" t="str">
        <f aca="false">Resources!A13</f>
        <v>Manchester</v>
      </c>
      <c r="C16" s="116" t="s">
        <v>160</v>
      </c>
      <c r="D16" s="117" t="n">
        <v>1</v>
      </c>
      <c r="E16" s="117" t="n">
        <v>1</v>
      </c>
      <c r="F16" s="118" t="n">
        <v>1</v>
      </c>
      <c r="G16" s="118"/>
      <c r="H16" s="117"/>
      <c r="I16" s="117"/>
    </row>
    <row r="17" customFormat="false" ht="12.75" hidden="false" customHeight="false" outlineLevel="0" collapsed="false">
      <c r="B17" s="60"/>
      <c r="C17" s="116" t="s">
        <v>161</v>
      </c>
      <c r="D17" s="117" t="n">
        <v>1</v>
      </c>
      <c r="E17" s="117" t="n">
        <v>1</v>
      </c>
      <c r="F17" s="118" t="n">
        <v>1</v>
      </c>
      <c r="G17" s="118"/>
      <c r="H17" s="117"/>
      <c r="I17" s="117"/>
    </row>
    <row r="18" customFormat="false" ht="12.75" hidden="false" customHeight="false" outlineLevel="0" collapsed="false">
      <c r="B18" s="60"/>
      <c r="C18" s="116" t="s">
        <v>162</v>
      </c>
      <c r="D18" s="117"/>
      <c r="E18" s="117"/>
      <c r="F18" s="118"/>
      <c r="G18" s="118" t="n">
        <v>0.5</v>
      </c>
      <c r="H18" s="117" t="n">
        <v>0.5</v>
      </c>
      <c r="I18" s="117" t="n">
        <v>0.5</v>
      </c>
    </row>
    <row r="19" customFormat="false" ht="12.75" hidden="false" customHeight="false" outlineLevel="0" collapsed="false">
      <c r="B19" s="60" t="str">
        <f aca="false">Resources!A14</f>
        <v>Sheffield</v>
      </c>
      <c r="C19" s="116" t="s">
        <v>163</v>
      </c>
      <c r="D19" s="117" t="n">
        <v>0.5</v>
      </c>
      <c r="E19" s="117" t="n">
        <v>0.5</v>
      </c>
      <c r="F19" s="118" t="n">
        <v>0.5</v>
      </c>
      <c r="G19" s="118"/>
      <c r="H19" s="117"/>
      <c r="I19" s="117"/>
    </row>
    <row r="20" customFormat="false" ht="12.75" hidden="false" customHeight="false" outlineLevel="0" collapsed="false">
      <c r="B20" s="116" t="s">
        <v>52</v>
      </c>
      <c r="C20" s="92"/>
      <c r="D20" s="119" t="n">
        <f aca="false">SUM(D5:D19)</f>
        <v>5.5</v>
      </c>
      <c r="E20" s="119" t="n">
        <f aca="false">SUM(E5:E19)</f>
        <v>5.5</v>
      </c>
      <c r="F20" s="119" t="n">
        <f aca="false">SUM(F5:F19)</f>
        <v>5.5</v>
      </c>
      <c r="G20" s="119" t="n">
        <f aca="false">SUM(G5:G19)</f>
        <v>1.8</v>
      </c>
      <c r="H20" s="119" t="n">
        <f aca="false">SUM(H5:H19)</f>
        <v>1.8</v>
      </c>
      <c r="I20" s="119" t="n">
        <f aca="false">SUM(I5:I19)</f>
        <v>1.8</v>
      </c>
    </row>
    <row r="22" customFormat="false" ht="12.75" hidden="false" customHeight="false" outlineLevel="0" collapsed="false">
      <c r="B22" s="39" t="s">
        <v>164</v>
      </c>
    </row>
    <row r="23" customFormat="false" ht="13.5" hidden="false" customHeight="true" outlineLevel="0" collapsed="false">
      <c r="B23" s="120"/>
      <c r="C23" s="121"/>
      <c r="D23" s="122" t="s">
        <v>165</v>
      </c>
      <c r="E23" s="122"/>
      <c r="F23" s="122"/>
      <c r="G23" s="122" t="s">
        <v>149</v>
      </c>
      <c r="H23" s="122"/>
      <c r="I23" s="122"/>
    </row>
    <row r="24" customFormat="false" ht="12.75" hidden="false" customHeight="false" outlineLevel="0" collapsed="false">
      <c r="B24" s="123" t="s">
        <v>40</v>
      </c>
      <c r="C24" s="124" t="s">
        <v>150</v>
      </c>
      <c r="D24" s="125" t="s">
        <v>151</v>
      </c>
      <c r="E24" s="125" t="s">
        <v>152</v>
      </c>
      <c r="F24" s="126" t="s">
        <v>153</v>
      </c>
      <c r="G24" s="125" t="s">
        <v>151</v>
      </c>
      <c r="H24" s="125" t="s">
        <v>152</v>
      </c>
      <c r="I24" s="126" t="s">
        <v>153</v>
      </c>
    </row>
    <row r="25" customFormat="false" ht="12.8" hidden="false" customHeight="false" outlineLevel="0" collapsed="false">
      <c r="B25" s="127" t="s">
        <v>56</v>
      </c>
      <c r="C25" s="128" t="s">
        <v>162</v>
      </c>
      <c r="D25" s="129" t="n">
        <v>0.5</v>
      </c>
      <c r="E25" s="129" t="n">
        <v>0.5</v>
      </c>
      <c r="F25" s="130" t="n">
        <v>0.5</v>
      </c>
      <c r="G25" s="129"/>
      <c r="H25" s="129"/>
      <c r="I25" s="130"/>
    </row>
    <row r="26" customFormat="false" ht="12.75" hidden="false" customHeight="false" outlineLevel="0" collapsed="false">
      <c r="B26" s="60" t="s">
        <v>56</v>
      </c>
      <c r="C26" s="60" t="s">
        <v>160</v>
      </c>
      <c r="D26" s="28"/>
      <c r="E26" s="28"/>
      <c r="F26" s="28"/>
      <c r="G26" s="28" t="n">
        <v>1</v>
      </c>
      <c r="H26" s="28" t="n">
        <v>1</v>
      </c>
      <c r="I26" s="28" t="n">
        <v>1</v>
      </c>
    </row>
  </sheetData>
  <mergeCells count="4">
    <mergeCell ref="D8:F8"/>
    <mergeCell ref="G8:I8"/>
    <mergeCell ref="D23:F23"/>
    <mergeCell ref="G23:I23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M56"/>
  <sheetViews>
    <sheetView windowProtection="false"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L15" activeCellId="0" sqref="L15"/>
    </sheetView>
  </sheetViews>
  <sheetFormatPr defaultRowHeight="12.75"/>
  <cols>
    <col collapsed="false" hidden="false" max="1" min="1" style="0" width="9.98979591836735"/>
    <col collapsed="false" hidden="false" max="2" min="2" style="0" width="29.6989795918367"/>
    <col collapsed="false" hidden="false" max="1025" min="3" style="0" width="7.29081632653061"/>
  </cols>
  <sheetData>
    <row r="2" customFormat="false" ht="12.75" hidden="false" customHeight="false" outlineLevel="0" collapsed="false">
      <c r="A2" s="1" t="s">
        <v>166</v>
      </c>
      <c r="B2" s="131"/>
    </row>
    <row r="3" customFormat="false" ht="12.75" hidden="false" customHeight="false" outlineLevel="0" collapsed="false">
      <c r="A3" s="132" t="s">
        <v>167</v>
      </c>
      <c r="B3" s="133" t="s">
        <v>168</v>
      </c>
    </row>
    <row r="4" customFormat="false" ht="12.75" hidden="false" customHeight="false" outlineLevel="0" collapsed="false">
      <c r="A4" s="5" t="s">
        <v>5</v>
      </c>
      <c r="B4" s="28" t="s">
        <v>169</v>
      </c>
    </row>
    <row r="5" customFormat="false" ht="12.8" hidden="false" customHeight="false" outlineLevel="0" collapsed="false">
      <c r="A5" s="5" t="s">
        <v>8</v>
      </c>
      <c r="B5" s="28" t="s">
        <v>9</v>
      </c>
    </row>
    <row r="7" customFormat="false" ht="12.75" hidden="false" customHeight="false" outlineLevel="0" collapsed="false">
      <c r="A7" s="86" t="s">
        <v>170</v>
      </c>
    </row>
    <row r="8" customFormat="false" ht="16.5" hidden="false" customHeight="true" outlineLevel="0" collapsed="false">
      <c r="A8" s="134" t="s">
        <v>40</v>
      </c>
      <c r="B8" s="135" t="s">
        <v>171</v>
      </c>
      <c r="C8" s="136" t="s">
        <v>172</v>
      </c>
      <c r="D8" s="136"/>
      <c r="E8" s="136"/>
      <c r="F8" s="136"/>
      <c r="G8" s="136"/>
      <c r="H8" s="137" t="s">
        <v>173</v>
      </c>
      <c r="I8" s="137"/>
      <c r="J8" s="137"/>
      <c r="K8" s="137"/>
      <c r="L8" s="137"/>
    </row>
    <row r="9" s="140" customFormat="true" ht="97.45" hidden="false" customHeight="true" outlineLevel="0" collapsed="false">
      <c r="A9" s="138" t="s">
        <v>48</v>
      </c>
      <c r="B9" s="139" t="s">
        <v>174</v>
      </c>
      <c r="C9" s="139" t="s">
        <v>175</v>
      </c>
      <c r="D9" s="139"/>
      <c r="E9" s="139"/>
      <c r="F9" s="139"/>
      <c r="G9" s="139"/>
      <c r="H9" s="139" t="s">
        <v>176</v>
      </c>
      <c r="I9" s="139"/>
      <c r="J9" s="139"/>
      <c r="K9" s="139"/>
      <c r="L9" s="139"/>
    </row>
    <row r="10" customFormat="false" ht="12.75" hidden="false" customHeight="false" outlineLevel="0" collapsed="false">
      <c r="A10" s="141" t="s">
        <v>177</v>
      </c>
    </row>
    <row r="13" customFormat="false" ht="12.75" hidden="false" customHeight="false" outlineLevel="0" collapsed="false">
      <c r="A13" s="86" t="s">
        <v>178</v>
      </c>
    </row>
    <row r="14" customFormat="false" ht="12.75" hidden="false" customHeight="true" outlineLevel="0" collapsed="false">
      <c r="A14" s="1" t="s">
        <v>40</v>
      </c>
      <c r="B14" s="18" t="s">
        <v>179</v>
      </c>
      <c r="C14" s="18"/>
      <c r="D14" s="18"/>
      <c r="E14" s="18"/>
      <c r="F14" s="18"/>
      <c r="G14" s="142" t="s">
        <v>180</v>
      </c>
      <c r="H14" s="142"/>
      <c r="I14" s="142"/>
      <c r="J14" s="142"/>
      <c r="K14" s="142"/>
    </row>
    <row r="15" s="140" customFormat="true" ht="86.25" hidden="false" customHeight="true" outlineLevel="0" collapsed="false">
      <c r="A15" s="138" t="s">
        <v>48</v>
      </c>
      <c r="B15" s="143" t="s">
        <v>181</v>
      </c>
      <c r="C15" s="143"/>
      <c r="D15" s="143"/>
      <c r="E15" s="143"/>
      <c r="F15" s="143"/>
      <c r="G15" s="24" t="s">
        <v>182</v>
      </c>
      <c r="H15" s="24"/>
      <c r="I15" s="24"/>
      <c r="J15" s="24"/>
      <c r="K15" s="24"/>
    </row>
    <row r="16" customFormat="false" ht="12.2" hidden="false" customHeight="true" outlineLevel="0" collapsed="false">
      <c r="A16" s="140"/>
      <c r="B16" s="140"/>
      <c r="C16" s="140"/>
      <c r="D16" s="140"/>
      <c r="E16" s="140"/>
      <c r="F16" s="140"/>
      <c r="G16" s="140"/>
      <c r="H16" s="140"/>
      <c r="I16" s="140"/>
      <c r="J16" s="140"/>
    </row>
    <row r="18" customFormat="false" ht="12.75" hidden="false" customHeight="false" outlineLevel="0" collapsed="false">
      <c r="A18" s="86" t="s">
        <v>183</v>
      </c>
    </row>
    <row r="19" customFormat="false" ht="12.75" hidden="false" customHeight="false" outlineLevel="0" collapsed="false">
      <c r="A19" s="1" t="s">
        <v>40</v>
      </c>
      <c r="B19" s="18" t="s">
        <v>184</v>
      </c>
      <c r="C19" s="18"/>
      <c r="D19" s="18"/>
      <c r="E19" s="18"/>
      <c r="F19" s="18"/>
      <c r="G19" s="18" t="s">
        <v>185</v>
      </c>
      <c r="H19" s="18"/>
      <c r="I19" s="18" t="s">
        <v>186</v>
      </c>
      <c r="J19" s="18"/>
      <c r="K19" s="18"/>
      <c r="L19" s="18"/>
      <c r="M19" s="18"/>
    </row>
    <row r="20" s="140" customFormat="true" ht="86.25" hidden="false" customHeight="true" outlineLevel="0" collapsed="false">
      <c r="A20" s="138" t="s">
        <v>48</v>
      </c>
      <c r="B20" s="144" t="s">
        <v>187</v>
      </c>
      <c r="C20" s="144"/>
      <c r="D20" s="144"/>
      <c r="E20" s="144"/>
      <c r="F20" s="144"/>
      <c r="G20" s="145" t="s">
        <v>188</v>
      </c>
      <c r="H20" s="145"/>
      <c r="I20" s="139" t="s">
        <v>189</v>
      </c>
      <c r="J20" s="139"/>
      <c r="K20" s="139"/>
      <c r="L20" s="139"/>
      <c r="M20" s="139"/>
    </row>
    <row r="21" customFormat="false" ht="12.2" hidden="false" customHeight="true" outlineLevel="0" collapsed="false"/>
    <row r="23" customFormat="false" ht="12.75" hidden="false" customHeight="false" outlineLevel="0" collapsed="false">
      <c r="A23" s="86" t="s">
        <v>190</v>
      </c>
    </row>
    <row r="24" customFormat="false" ht="12.75" hidden="false" customHeight="false" outlineLevel="0" collapsed="false">
      <c r="A24" s="1" t="s">
        <v>40</v>
      </c>
      <c r="B24" s="18" t="s">
        <v>184</v>
      </c>
      <c r="C24" s="18"/>
      <c r="D24" s="18"/>
      <c r="E24" s="18"/>
      <c r="F24" s="18"/>
      <c r="G24" s="18" t="s">
        <v>185</v>
      </c>
      <c r="H24" s="18"/>
      <c r="I24" s="18" t="s">
        <v>186</v>
      </c>
      <c r="J24" s="18"/>
      <c r="K24" s="18"/>
      <c r="L24" s="18"/>
      <c r="M24" s="18"/>
    </row>
    <row r="25" s="140" customFormat="true" ht="124.5" hidden="false" customHeight="true" outlineLevel="0" collapsed="false">
      <c r="A25" s="138" t="s">
        <v>48</v>
      </c>
      <c r="B25" s="139" t="s">
        <v>191</v>
      </c>
      <c r="C25" s="139"/>
      <c r="D25" s="139"/>
      <c r="E25" s="139"/>
      <c r="F25" s="139"/>
      <c r="G25" s="145" t="n">
        <v>43373</v>
      </c>
      <c r="H25" s="145"/>
      <c r="I25" s="139" t="s">
        <v>192</v>
      </c>
      <c r="J25" s="139"/>
      <c r="K25" s="139"/>
      <c r="L25" s="139"/>
      <c r="M25" s="139"/>
    </row>
    <row r="29" customFormat="false" ht="12.75" hidden="false" customHeight="false" outlineLevel="0" collapsed="false">
      <c r="A29" s="39" t="s">
        <v>193</v>
      </c>
    </row>
    <row r="30" customFormat="false" ht="12.75" hidden="false" customHeight="false" outlineLevel="0" collapsed="false">
      <c r="A30" s="146" t="s">
        <v>194</v>
      </c>
      <c r="B30" s="146"/>
      <c r="C30" s="146"/>
      <c r="D30" s="146"/>
      <c r="E30" s="146"/>
      <c r="F30" s="18" t="s">
        <v>195</v>
      </c>
      <c r="G30" s="18"/>
      <c r="H30" s="18" t="s">
        <v>196</v>
      </c>
      <c r="I30" s="18"/>
      <c r="J30" s="18"/>
      <c r="K30" s="18"/>
      <c r="L30" s="18"/>
    </row>
    <row r="31" customFormat="false" ht="13.5" hidden="false" customHeight="true" outlineLevel="0" collapsed="false">
      <c r="A31" s="139"/>
      <c r="B31" s="139"/>
      <c r="C31" s="139"/>
      <c r="D31" s="139"/>
      <c r="E31" s="139"/>
      <c r="F31" s="147"/>
      <c r="G31" s="147"/>
      <c r="H31" s="148"/>
      <c r="I31" s="148"/>
      <c r="J31" s="148"/>
      <c r="K31" s="148"/>
      <c r="L31" s="148"/>
    </row>
    <row r="32" customFormat="false" ht="12.75" hidden="false" customHeight="false" outlineLevel="0" collapsed="false">
      <c r="A32" s="148"/>
      <c r="B32" s="148"/>
      <c r="C32" s="148"/>
      <c r="D32" s="148"/>
      <c r="E32" s="148"/>
      <c r="F32" s="149"/>
      <c r="G32" s="149"/>
      <c r="H32" s="148"/>
      <c r="I32" s="148"/>
      <c r="J32" s="148"/>
      <c r="K32" s="148"/>
      <c r="L32" s="148"/>
    </row>
    <row r="33" customFormat="false" ht="12.75" hidden="false" customHeight="false" outlineLevel="0" collapsed="false">
      <c r="A33" s="146" t="s">
        <v>197</v>
      </c>
      <c r="B33" s="146"/>
      <c r="C33" s="146"/>
      <c r="D33" s="146"/>
      <c r="E33" s="146"/>
      <c r="F33" s="18" t="s">
        <v>195</v>
      </c>
      <c r="G33" s="18"/>
      <c r="H33" s="18" t="s">
        <v>196</v>
      </c>
      <c r="I33" s="18"/>
      <c r="J33" s="18"/>
      <c r="K33" s="18"/>
      <c r="L33" s="18"/>
    </row>
    <row r="34" customFormat="false" ht="12.75" hidden="false" customHeight="true" outlineLevel="0" collapsed="false">
      <c r="A34" s="148"/>
      <c r="B34" s="148"/>
      <c r="C34" s="148"/>
      <c r="D34" s="148"/>
      <c r="E34" s="148"/>
      <c r="F34" s="150"/>
      <c r="G34" s="150"/>
      <c r="H34" s="151"/>
      <c r="I34" s="151"/>
      <c r="J34" s="151"/>
      <c r="K34" s="151"/>
      <c r="L34" s="151"/>
    </row>
    <row r="35" customFormat="false" ht="12.75" hidden="false" customHeight="false" outlineLevel="0" collapsed="false">
      <c r="A35" s="148"/>
      <c r="B35" s="148"/>
      <c r="C35" s="148"/>
      <c r="D35" s="148"/>
      <c r="E35" s="148"/>
      <c r="F35" s="150"/>
      <c r="G35" s="150"/>
      <c r="H35" s="152"/>
      <c r="I35" s="152"/>
      <c r="J35" s="152"/>
      <c r="K35" s="152"/>
      <c r="L35" s="152"/>
    </row>
    <row r="36" customFormat="false" ht="12.75" hidden="false" customHeight="false" outlineLevel="0" collapsed="false">
      <c r="A36" s="146" t="s">
        <v>198</v>
      </c>
      <c r="B36" s="146"/>
      <c r="C36" s="146"/>
      <c r="D36" s="146"/>
      <c r="E36" s="146"/>
      <c r="F36" s="18" t="s">
        <v>195</v>
      </c>
      <c r="G36" s="18"/>
      <c r="H36" s="18" t="s">
        <v>196</v>
      </c>
      <c r="I36" s="18"/>
      <c r="J36" s="18"/>
      <c r="K36" s="18"/>
      <c r="L36" s="18"/>
    </row>
    <row r="37" customFormat="false" ht="12.75" hidden="false" customHeight="true" outlineLevel="0" collapsed="false">
      <c r="A37" s="148"/>
      <c r="B37" s="148"/>
      <c r="C37" s="148"/>
      <c r="D37" s="148"/>
      <c r="E37" s="148"/>
      <c r="F37" s="150"/>
      <c r="G37" s="150"/>
      <c r="H37" s="151"/>
      <c r="I37" s="151"/>
      <c r="J37" s="151"/>
      <c r="K37" s="151"/>
      <c r="L37" s="151"/>
    </row>
    <row r="38" customFormat="false" ht="12.75" hidden="false" customHeight="false" outlineLevel="0" collapsed="false">
      <c r="A38" s="148"/>
      <c r="B38" s="148"/>
      <c r="C38" s="148"/>
      <c r="D38" s="148"/>
      <c r="E38" s="148"/>
      <c r="F38" s="150"/>
      <c r="G38" s="150"/>
      <c r="H38" s="152"/>
      <c r="I38" s="152"/>
      <c r="J38" s="152"/>
      <c r="K38" s="152"/>
      <c r="L38" s="152"/>
    </row>
    <row r="39" customFormat="false" ht="12.75" hidden="false" customHeight="false" outlineLevel="0" collapsed="false">
      <c r="A39" s="146" t="s">
        <v>199</v>
      </c>
      <c r="B39" s="146"/>
      <c r="C39" s="146"/>
      <c r="D39" s="146"/>
      <c r="E39" s="146"/>
      <c r="F39" s="18" t="s">
        <v>195</v>
      </c>
      <c r="G39" s="18"/>
      <c r="H39" s="18" t="s">
        <v>196</v>
      </c>
      <c r="I39" s="18"/>
      <c r="J39" s="18"/>
      <c r="K39" s="18"/>
      <c r="L39" s="18"/>
    </row>
    <row r="40" customFormat="false" ht="12.75" hidden="false" customHeight="true" outlineLevel="0" collapsed="false">
      <c r="A40" s="148"/>
      <c r="B40" s="148"/>
      <c r="C40" s="148"/>
      <c r="D40" s="148"/>
      <c r="E40" s="148"/>
      <c r="F40" s="150"/>
      <c r="G40" s="150"/>
      <c r="H40" s="151"/>
      <c r="I40" s="151"/>
      <c r="J40" s="151"/>
      <c r="K40" s="151"/>
      <c r="L40" s="151"/>
    </row>
    <row r="41" customFormat="false" ht="12.75" hidden="false" customHeight="false" outlineLevel="0" collapsed="false">
      <c r="A41" s="148"/>
      <c r="B41" s="148"/>
      <c r="C41" s="148"/>
      <c r="D41" s="148"/>
      <c r="E41" s="148"/>
      <c r="F41" s="150"/>
      <c r="G41" s="150"/>
      <c r="H41" s="152"/>
      <c r="I41" s="152"/>
      <c r="J41" s="152"/>
      <c r="K41" s="152"/>
      <c r="L41" s="152"/>
    </row>
    <row r="42" customFormat="false" ht="12.75" hidden="false" customHeight="false" outlineLevel="0" collapsed="false">
      <c r="A42" s="146" t="s">
        <v>200</v>
      </c>
      <c r="B42" s="146"/>
      <c r="C42" s="146"/>
      <c r="D42" s="146"/>
      <c r="E42" s="146"/>
      <c r="F42" s="18" t="s">
        <v>195</v>
      </c>
      <c r="G42" s="18"/>
      <c r="H42" s="18" t="s">
        <v>196</v>
      </c>
      <c r="I42" s="18"/>
      <c r="J42" s="18"/>
      <c r="K42" s="18"/>
      <c r="L42" s="18"/>
    </row>
    <row r="43" customFormat="false" ht="12.75" hidden="false" customHeight="true" outlineLevel="0" collapsed="false">
      <c r="A43" s="148"/>
      <c r="B43" s="148"/>
      <c r="C43" s="148"/>
      <c r="D43" s="148"/>
      <c r="E43" s="148"/>
      <c r="F43" s="150"/>
      <c r="G43" s="150"/>
      <c r="H43" s="151"/>
      <c r="I43" s="151"/>
      <c r="J43" s="151"/>
      <c r="K43" s="151"/>
      <c r="L43" s="151"/>
    </row>
    <row r="44" customFormat="false" ht="12" hidden="false" customHeight="true" outlineLevel="0" collapsed="false">
      <c r="A44" s="148"/>
      <c r="B44" s="148"/>
      <c r="C44" s="148"/>
      <c r="D44" s="148"/>
      <c r="E44" s="148"/>
      <c r="F44" s="150"/>
      <c r="G44" s="150"/>
      <c r="H44" s="152"/>
      <c r="I44" s="152"/>
      <c r="J44" s="152"/>
      <c r="K44" s="152"/>
      <c r="L44" s="152"/>
    </row>
    <row r="45" customFormat="false" ht="12.75" hidden="false" customHeight="false" outlineLevel="0" collapsed="false">
      <c r="A45" s="146" t="s">
        <v>201</v>
      </c>
      <c r="B45" s="146"/>
      <c r="C45" s="146"/>
      <c r="D45" s="146"/>
      <c r="E45" s="146"/>
      <c r="F45" s="18" t="s">
        <v>195</v>
      </c>
      <c r="G45" s="18"/>
      <c r="H45" s="18" t="s">
        <v>196</v>
      </c>
      <c r="I45" s="18"/>
      <c r="J45" s="18"/>
      <c r="K45" s="18"/>
      <c r="L45" s="18"/>
    </row>
    <row r="46" customFormat="false" ht="12.75" hidden="false" customHeight="true" outlineLevel="0" collapsed="false">
      <c r="A46" s="148"/>
      <c r="B46" s="148"/>
      <c r="C46" s="148"/>
      <c r="D46" s="148"/>
      <c r="E46" s="148"/>
      <c r="F46" s="150"/>
      <c r="G46" s="150"/>
      <c r="H46" s="151"/>
      <c r="I46" s="151"/>
      <c r="J46" s="151"/>
      <c r="K46" s="151"/>
      <c r="L46" s="151"/>
    </row>
    <row r="47" customFormat="false" ht="12.75" hidden="false" customHeight="false" outlineLevel="0" collapsed="false">
      <c r="A47" s="148"/>
      <c r="B47" s="148"/>
      <c r="C47" s="148"/>
      <c r="D47" s="148"/>
      <c r="E47" s="148"/>
      <c r="F47" s="150"/>
      <c r="G47" s="150"/>
      <c r="H47" s="152"/>
      <c r="I47" s="152"/>
      <c r="J47" s="152"/>
      <c r="K47" s="152"/>
      <c r="L47" s="152"/>
    </row>
    <row r="48" customFormat="false" ht="12.75" hidden="false" customHeight="false" outlineLevel="0" collapsed="false">
      <c r="A48" s="146" t="s">
        <v>202</v>
      </c>
      <c r="B48" s="146"/>
      <c r="C48" s="146"/>
      <c r="D48" s="146"/>
      <c r="E48" s="146"/>
      <c r="F48" s="18" t="s">
        <v>195</v>
      </c>
      <c r="G48" s="18"/>
      <c r="H48" s="18" t="s">
        <v>196</v>
      </c>
      <c r="I48" s="18"/>
      <c r="J48" s="18"/>
      <c r="K48" s="18"/>
      <c r="L48" s="18"/>
    </row>
    <row r="49" customFormat="false" ht="12.75" hidden="false" customHeight="true" outlineLevel="0" collapsed="false">
      <c r="A49" s="148"/>
      <c r="B49" s="148"/>
      <c r="C49" s="148"/>
      <c r="D49" s="148"/>
      <c r="E49" s="148"/>
      <c r="F49" s="150"/>
      <c r="G49" s="150"/>
      <c r="H49" s="151"/>
      <c r="I49" s="151"/>
      <c r="J49" s="151"/>
      <c r="K49" s="151"/>
      <c r="L49" s="151"/>
    </row>
    <row r="50" customFormat="false" ht="12.75" hidden="false" customHeight="false" outlineLevel="0" collapsed="false">
      <c r="A50" s="148"/>
      <c r="B50" s="148"/>
      <c r="C50" s="148"/>
      <c r="D50" s="148"/>
      <c r="E50" s="148"/>
      <c r="F50" s="150"/>
      <c r="G50" s="150"/>
      <c r="H50" s="152"/>
      <c r="I50" s="152"/>
      <c r="J50" s="152"/>
      <c r="K50" s="152"/>
      <c r="L50" s="152"/>
    </row>
    <row r="51" customFormat="false" ht="12.75" hidden="false" customHeight="false" outlineLevel="0" collapsed="false">
      <c r="A51" s="146" t="s">
        <v>203</v>
      </c>
      <c r="B51" s="146"/>
      <c r="C51" s="146"/>
      <c r="D51" s="146"/>
      <c r="E51" s="146"/>
      <c r="F51" s="18" t="s">
        <v>195</v>
      </c>
      <c r="G51" s="18"/>
      <c r="H51" s="18" t="s">
        <v>196</v>
      </c>
      <c r="I51" s="18"/>
      <c r="J51" s="18"/>
      <c r="K51" s="18"/>
      <c r="L51" s="18"/>
    </row>
    <row r="52" customFormat="false" ht="12.75" hidden="false" customHeight="true" outlineLevel="0" collapsed="false">
      <c r="A52" s="148" t="s">
        <v>204</v>
      </c>
      <c r="B52" s="148"/>
      <c r="C52" s="148"/>
      <c r="D52" s="148"/>
      <c r="E52" s="148"/>
      <c r="F52" s="76"/>
      <c r="G52" s="150"/>
      <c r="H52" s="151"/>
      <c r="I52" s="151"/>
      <c r="J52" s="151"/>
      <c r="K52" s="151"/>
      <c r="L52" s="151"/>
    </row>
    <row r="53" customFormat="false" ht="12" hidden="false" customHeight="true" outlineLevel="0" collapsed="false">
      <c r="A53" s="148"/>
      <c r="B53" s="148"/>
      <c r="C53" s="148"/>
      <c r="D53" s="148"/>
      <c r="E53" s="148"/>
      <c r="F53" s="150"/>
      <c r="G53" s="150"/>
      <c r="H53" s="152"/>
      <c r="I53" s="152"/>
      <c r="J53" s="152"/>
      <c r="K53" s="152"/>
      <c r="L53" s="152"/>
    </row>
    <row r="54" customFormat="false" ht="12.75" hidden="false" customHeight="false" outlineLevel="0" collapsed="false">
      <c r="A54" s="146" t="s">
        <v>205</v>
      </c>
      <c r="B54" s="146"/>
      <c r="C54" s="146"/>
      <c r="D54" s="146"/>
      <c r="E54" s="146"/>
      <c r="F54" s="18" t="s">
        <v>195</v>
      </c>
      <c r="G54" s="18"/>
      <c r="H54" s="18" t="s">
        <v>196</v>
      </c>
      <c r="I54" s="18"/>
      <c r="J54" s="18"/>
      <c r="K54" s="18"/>
      <c r="L54" s="18"/>
    </row>
    <row r="55" customFormat="false" ht="12.75" hidden="false" customHeight="true" outlineLevel="0" collapsed="false">
      <c r="A55" s="148" t="s">
        <v>206</v>
      </c>
      <c r="B55" s="148"/>
      <c r="C55" s="148"/>
      <c r="D55" s="148"/>
      <c r="E55" s="148"/>
      <c r="F55" s="150"/>
      <c r="G55" s="150"/>
      <c r="H55" s="151"/>
      <c r="I55" s="151"/>
      <c r="J55" s="151"/>
      <c r="K55" s="151"/>
      <c r="L55" s="151"/>
    </row>
    <row r="56" customFormat="false" ht="12.75" hidden="false" customHeight="false" outlineLevel="0" collapsed="false">
      <c r="A56" s="148" t="s">
        <v>207</v>
      </c>
      <c r="B56" s="148"/>
      <c r="C56" s="148"/>
      <c r="D56" s="148"/>
      <c r="E56" s="148"/>
      <c r="F56" s="150"/>
      <c r="G56" s="150"/>
      <c r="H56" s="152"/>
      <c r="I56" s="152"/>
      <c r="J56" s="152"/>
      <c r="K56" s="152"/>
      <c r="L56" s="152"/>
    </row>
  </sheetData>
  <mergeCells count="100">
    <mergeCell ref="C8:G8"/>
    <mergeCell ref="H8:L8"/>
    <mergeCell ref="C9:G9"/>
    <mergeCell ref="H9:L9"/>
    <mergeCell ref="B14:F14"/>
    <mergeCell ref="G14:K14"/>
    <mergeCell ref="B15:F15"/>
    <mergeCell ref="G15:K15"/>
    <mergeCell ref="B19:F19"/>
    <mergeCell ref="G19:H19"/>
    <mergeCell ref="I19:M19"/>
    <mergeCell ref="B20:F20"/>
    <mergeCell ref="G20:H20"/>
    <mergeCell ref="I20:M20"/>
    <mergeCell ref="B24:F24"/>
    <mergeCell ref="G24:H24"/>
    <mergeCell ref="I24:M24"/>
    <mergeCell ref="B25:F25"/>
    <mergeCell ref="G25:H25"/>
    <mergeCell ref="I25:M25"/>
    <mergeCell ref="A30:E30"/>
    <mergeCell ref="F30:G30"/>
    <mergeCell ref="H30:L30"/>
    <mergeCell ref="A31:E31"/>
    <mergeCell ref="F31:G31"/>
    <mergeCell ref="H31:L31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  <mergeCell ref="A35:E35"/>
    <mergeCell ref="F35:G35"/>
    <mergeCell ref="H35:L35"/>
    <mergeCell ref="A36:E36"/>
    <mergeCell ref="F36:G36"/>
    <mergeCell ref="H36:L36"/>
    <mergeCell ref="A37:E37"/>
    <mergeCell ref="F37:G37"/>
    <mergeCell ref="H37:L37"/>
    <mergeCell ref="A38:E38"/>
    <mergeCell ref="F38:G38"/>
    <mergeCell ref="H38:L38"/>
    <mergeCell ref="A39:E39"/>
    <mergeCell ref="F39:G39"/>
    <mergeCell ref="H39:L39"/>
    <mergeCell ref="A40:E40"/>
    <mergeCell ref="F40:G40"/>
    <mergeCell ref="H40:L40"/>
    <mergeCell ref="A41:E41"/>
    <mergeCell ref="F41:G41"/>
    <mergeCell ref="H41:L41"/>
    <mergeCell ref="A42:E42"/>
    <mergeCell ref="F42:G42"/>
    <mergeCell ref="H42:L42"/>
    <mergeCell ref="A43:E43"/>
    <mergeCell ref="F43:G43"/>
    <mergeCell ref="H43:L43"/>
    <mergeCell ref="A44:E44"/>
    <mergeCell ref="F44:G44"/>
    <mergeCell ref="H44:L44"/>
    <mergeCell ref="A45:E45"/>
    <mergeCell ref="F45:G45"/>
    <mergeCell ref="H45:L45"/>
    <mergeCell ref="A46:E46"/>
    <mergeCell ref="F46:G46"/>
    <mergeCell ref="H46:L46"/>
    <mergeCell ref="A47:E47"/>
    <mergeCell ref="F47:G47"/>
    <mergeCell ref="H47:L47"/>
    <mergeCell ref="A48:E48"/>
    <mergeCell ref="F48:G48"/>
    <mergeCell ref="H48:L48"/>
    <mergeCell ref="A49:E49"/>
    <mergeCell ref="F49:G49"/>
    <mergeCell ref="H49:L49"/>
    <mergeCell ref="A50:E50"/>
    <mergeCell ref="F50:G50"/>
    <mergeCell ref="H50:L50"/>
    <mergeCell ref="A51:E51"/>
    <mergeCell ref="F51:G51"/>
    <mergeCell ref="H51:L51"/>
    <mergeCell ref="A52:E52"/>
    <mergeCell ref="H52:L52"/>
    <mergeCell ref="A53:E53"/>
    <mergeCell ref="F53:G53"/>
    <mergeCell ref="H53:L53"/>
    <mergeCell ref="A54:E54"/>
    <mergeCell ref="F54:G54"/>
    <mergeCell ref="H54:L54"/>
    <mergeCell ref="A55:E55"/>
    <mergeCell ref="F55:G55"/>
    <mergeCell ref="H55:L55"/>
    <mergeCell ref="A56:E56"/>
    <mergeCell ref="F56:G56"/>
    <mergeCell ref="H56:L5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54" zoomScaleNormal="54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153" width="10.6632653061225"/>
    <col collapsed="false" hidden="false" max="2" min="2" style="153" width="31.5867346938776"/>
    <col collapsed="false" hidden="false" max="1025" min="3" style="153" width="7.96428571428571"/>
  </cols>
  <sheetData>
    <row r="1" customFormat="false" ht="12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2.8" hidden="false" customHeight="false" outlineLevel="0" collapsed="false">
      <c r="A2" s="154" t="s">
        <v>166</v>
      </c>
      <c r="B2" s="155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2.8" hidden="false" customHeight="false" outlineLevel="0" collapsed="false">
      <c r="A3" s="156" t="s">
        <v>167</v>
      </c>
      <c r="B3" s="157" t="s">
        <v>168</v>
      </c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8" hidden="false" customHeight="false" outlineLevel="0" collapsed="false">
      <c r="A4" s="158" t="s">
        <v>5</v>
      </c>
      <c r="B4" s="159" t="s">
        <v>169</v>
      </c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2.8" hidden="false" customHeight="false" outlineLevel="0" collapsed="false">
      <c r="A5" s="158" t="s">
        <v>8</v>
      </c>
      <c r="B5" s="159" t="s">
        <v>208</v>
      </c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7" customFormat="false" ht="12.8" hidden="false" customHeight="false" outlineLevel="0" collapsed="false">
      <c r="A7" s="160" t="s">
        <v>170</v>
      </c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.5" hidden="false" customHeight="true" outlineLevel="0" collapsed="false">
      <c r="A8" s="161" t="s">
        <v>40</v>
      </c>
      <c r="B8" s="162" t="s">
        <v>171</v>
      </c>
      <c r="C8" s="163" t="s">
        <v>172</v>
      </c>
      <c r="D8" s="163"/>
      <c r="E8" s="163"/>
      <c r="F8" s="163"/>
      <c r="G8" s="163"/>
      <c r="H8" s="164" t="s">
        <v>173</v>
      </c>
      <c r="I8" s="164"/>
      <c r="J8" s="164"/>
      <c r="K8" s="164"/>
      <c r="L8" s="164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67" customFormat="true" ht="147.7" hidden="false" customHeight="true" outlineLevel="0" collapsed="false">
      <c r="A9" s="165" t="s">
        <v>53</v>
      </c>
      <c r="B9" s="166" t="s">
        <v>209</v>
      </c>
      <c r="C9" s="166" t="s">
        <v>210</v>
      </c>
      <c r="D9" s="166"/>
      <c r="E9" s="166"/>
      <c r="F9" s="166"/>
      <c r="G9" s="166"/>
      <c r="H9" s="166" t="s">
        <v>211</v>
      </c>
      <c r="I9" s="166"/>
      <c r="J9" s="166"/>
      <c r="K9" s="166"/>
      <c r="L9" s="166"/>
    </row>
    <row r="10" customFormat="false" ht="12.8" hidden="false" customHeight="false" outlineLevel="0" collapsed="false">
      <c r="A10" s="168" t="s">
        <v>177</v>
      </c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3" customFormat="false" ht="12.8" hidden="false" customHeight="false" outlineLevel="0" collapsed="false">
      <c r="A13" s="160" t="s">
        <v>178</v>
      </c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2.75" hidden="false" customHeight="true" outlineLevel="0" collapsed="false">
      <c r="A14" s="154" t="s">
        <v>40</v>
      </c>
      <c r="B14" s="169" t="s">
        <v>179</v>
      </c>
      <c r="C14" s="169"/>
      <c r="D14" s="169"/>
      <c r="E14" s="169"/>
      <c r="F14" s="169"/>
      <c r="G14" s="170" t="s">
        <v>180</v>
      </c>
      <c r="H14" s="170"/>
      <c r="I14" s="170"/>
      <c r="J14" s="170"/>
      <c r="K14" s="17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167" customFormat="true" ht="86.25" hidden="false" customHeight="true" outlineLevel="0" collapsed="false">
      <c r="A15" s="165" t="s">
        <v>53</v>
      </c>
      <c r="B15" s="171" t="s">
        <v>212</v>
      </c>
      <c r="C15" s="171"/>
      <c r="D15" s="171"/>
      <c r="E15" s="171"/>
      <c r="F15" s="171"/>
      <c r="G15" s="166" t="s">
        <v>213</v>
      </c>
      <c r="H15" s="166"/>
      <c r="I15" s="166"/>
      <c r="J15" s="166"/>
      <c r="K15" s="166"/>
    </row>
    <row r="16" customFormat="false" ht="12.2" hidden="false" customHeight="true" outlineLevel="0" collapsed="false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2.8" hidden="false" customHeight="false" outlineLevel="0" collapsed="false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2.8" hidden="false" customHeight="false" outlineLevel="0" collapsed="false">
      <c r="A18" s="160" t="s">
        <v>183</v>
      </c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2.8" hidden="false" customHeight="false" outlineLevel="0" collapsed="false">
      <c r="A19" s="154" t="s">
        <v>40</v>
      </c>
      <c r="B19" s="169" t="s">
        <v>184</v>
      </c>
      <c r="C19" s="169"/>
      <c r="D19" s="169"/>
      <c r="E19" s="169"/>
      <c r="F19" s="169"/>
      <c r="G19" s="169" t="s">
        <v>185</v>
      </c>
      <c r="H19" s="169"/>
      <c r="I19" s="169" t="s">
        <v>186</v>
      </c>
      <c r="J19" s="169"/>
      <c r="K19" s="169"/>
      <c r="L19" s="169"/>
      <c r="M19" s="169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167" customFormat="true" ht="126.65" hidden="false" customHeight="true" outlineLevel="0" collapsed="false">
      <c r="A20" s="165" t="s">
        <v>53</v>
      </c>
      <c r="B20" s="173" t="s">
        <v>214</v>
      </c>
      <c r="C20" s="173"/>
      <c r="D20" s="173"/>
      <c r="E20" s="173"/>
      <c r="F20" s="173"/>
      <c r="G20" s="174" t="s">
        <v>215</v>
      </c>
      <c r="H20" s="174"/>
      <c r="I20" s="173" t="s">
        <v>216</v>
      </c>
      <c r="J20" s="173"/>
      <c r="K20" s="173"/>
      <c r="L20" s="173"/>
      <c r="M20" s="173"/>
    </row>
    <row r="21" customFormat="false" ht="12.2" hidden="false" customHeight="tru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2.8" hidden="false" customHeight="fals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2.8" hidden="false" customHeight="false" outlineLevel="0" collapsed="false">
      <c r="A23" s="160" t="s">
        <v>190</v>
      </c>
      <c r="B23" s="0"/>
      <c r="C23" s="0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2.8" hidden="false" customHeight="false" outlineLevel="0" collapsed="false">
      <c r="A24" s="154" t="s">
        <v>40</v>
      </c>
      <c r="B24" s="169" t="s">
        <v>184</v>
      </c>
      <c r="C24" s="169"/>
      <c r="D24" s="169"/>
      <c r="E24" s="169"/>
      <c r="F24" s="169"/>
      <c r="G24" s="169" t="s">
        <v>185</v>
      </c>
      <c r="H24" s="169"/>
      <c r="I24" s="169" t="s">
        <v>186</v>
      </c>
      <c r="J24" s="169"/>
      <c r="K24" s="169"/>
      <c r="L24" s="169"/>
      <c r="M24" s="169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167" customFormat="true" ht="124.5" hidden="false" customHeight="true" outlineLevel="0" collapsed="false">
      <c r="A25" s="165" t="s">
        <v>53</v>
      </c>
      <c r="B25" s="173" t="s">
        <v>217</v>
      </c>
      <c r="C25" s="173"/>
      <c r="D25" s="173"/>
      <c r="E25" s="173"/>
      <c r="F25" s="173"/>
      <c r="G25" s="173" t="s">
        <v>218</v>
      </c>
      <c r="H25" s="173"/>
      <c r="I25" s="173" t="s">
        <v>219</v>
      </c>
      <c r="J25" s="173"/>
      <c r="K25" s="173"/>
      <c r="L25" s="173"/>
      <c r="M25" s="173"/>
    </row>
    <row r="26" customFormat="false" ht="12.8" hidden="false" customHeight="false" outlineLevel="0" collapsed="false">
      <c r="A26" s="0"/>
      <c r="B26" s="0"/>
      <c r="C26" s="0"/>
      <c r="D26" s="0"/>
      <c r="E26" s="0"/>
      <c r="F26" s="0"/>
      <c r="G26" s="0"/>
      <c r="H26" s="0"/>
      <c r="I26" s="0"/>
      <c r="J26" s="0"/>
      <c r="K26" s="0"/>
      <c r="L26" s="0"/>
    </row>
    <row r="27" customFormat="false" ht="12.8" hidden="false" customHeight="false" outlineLevel="0" collapsed="false">
      <c r="A27" s="0"/>
      <c r="B27" s="0"/>
      <c r="C27" s="0"/>
      <c r="D27" s="0"/>
      <c r="E27" s="0"/>
      <c r="F27" s="0"/>
      <c r="G27" s="0"/>
      <c r="H27" s="0"/>
      <c r="I27" s="0"/>
      <c r="J27" s="0"/>
      <c r="K27" s="0"/>
      <c r="L27" s="0"/>
    </row>
    <row r="28" customFormat="false" ht="12.8" hidden="false" customHeight="false" outlineLevel="0" collapsed="false">
      <c r="A28" s="0"/>
      <c r="B28" s="0"/>
      <c r="C28" s="0"/>
      <c r="D28" s="0"/>
      <c r="E28" s="0"/>
      <c r="F28" s="0"/>
      <c r="G28" s="0"/>
      <c r="H28" s="0"/>
      <c r="I28" s="0"/>
      <c r="J28" s="0"/>
      <c r="K28" s="0"/>
      <c r="L28" s="0"/>
    </row>
    <row r="29" customFormat="false" ht="12.8" hidden="false" customHeight="false" outlineLevel="0" collapsed="false">
      <c r="A29" s="175" t="s">
        <v>193</v>
      </c>
      <c r="B29" s="0"/>
      <c r="C29" s="0"/>
      <c r="D29" s="0"/>
      <c r="E29" s="0"/>
      <c r="F29" s="0"/>
      <c r="G29" s="0"/>
      <c r="H29" s="0"/>
      <c r="I29" s="0"/>
      <c r="J29" s="0"/>
      <c r="K29" s="0"/>
      <c r="L29" s="0"/>
    </row>
    <row r="30" customFormat="false" ht="12.8" hidden="false" customHeight="false" outlineLevel="0" collapsed="false">
      <c r="A30" s="176" t="s">
        <v>194</v>
      </c>
      <c r="B30" s="176"/>
      <c r="C30" s="176"/>
      <c r="D30" s="176"/>
      <c r="E30" s="176"/>
      <c r="F30" s="169" t="s">
        <v>195</v>
      </c>
      <c r="G30" s="169"/>
      <c r="H30" s="169" t="s">
        <v>196</v>
      </c>
      <c r="I30" s="169"/>
      <c r="J30" s="169"/>
      <c r="K30" s="169"/>
      <c r="L30" s="169"/>
    </row>
    <row r="31" customFormat="false" ht="13.5" hidden="false" customHeight="true" outlineLevel="0" collapsed="false">
      <c r="A31" s="177"/>
      <c r="B31" s="177"/>
      <c r="C31" s="177"/>
      <c r="D31" s="177"/>
      <c r="E31" s="177"/>
      <c r="F31" s="178"/>
      <c r="G31" s="178"/>
      <c r="H31" s="179"/>
      <c r="I31" s="179"/>
      <c r="J31" s="179"/>
      <c r="K31" s="179"/>
      <c r="L31" s="179"/>
    </row>
    <row r="32" customFormat="false" ht="12.8" hidden="false" customHeight="false" outlineLevel="0" collapsed="false">
      <c r="A32" s="179"/>
      <c r="B32" s="179"/>
      <c r="C32" s="179"/>
      <c r="D32" s="179"/>
      <c r="E32" s="179"/>
      <c r="F32" s="180"/>
      <c r="G32" s="180"/>
      <c r="H32" s="179"/>
      <c r="I32" s="179"/>
      <c r="J32" s="179"/>
      <c r="K32" s="179"/>
      <c r="L32" s="179"/>
    </row>
    <row r="33" customFormat="false" ht="12.8" hidden="false" customHeight="false" outlineLevel="0" collapsed="false">
      <c r="A33" s="176" t="s">
        <v>197</v>
      </c>
      <c r="B33" s="176"/>
      <c r="C33" s="176"/>
      <c r="D33" s="176"/>
      <c r="E33" s="176"/>
      <c r="F33" s="169" t="s">
        <v>195</v>
      </c>
      <c r="G33" s="169"/>
      <c r="H33" s="169" t="s">
        <v>196</v>
      </c>
      <c r="I33" s="169"/>
      <c r="J33" s="169"/>
      <c r="K33" s="169"/>
      <c r="L33" s="169"/>
    </row>
    <row r="34" customFormat="false" ht="12.75" hidden="false" customHeight="true" outlineLevel="0" collapsed="false">
      <c r="A34" s="179"/>
      <c r="B34" s="179"/>
      <c r="C34" s="179"/>
      <c r="D34" s="179"/>
      <c r="E34" s="179"/>
      <c r="F34" s="181"/>
      <c r="G34" s="181"/>
      <c r="H34" s="182"/>
      <c r="I34" s="182"/>
      <c r="J34" s="182"/>
      <c r="K34" s="182"/>
      <c r="L34" s="182"/>
    </row>
    <row r="35" customFormat="false" ht="12.8" hidden="false" customHeight="false" outlineLevel="0" collapsed="false">
      <c r="A35" s="179"/>
      <c r="B35" s="179"/>
      <c r="C35" s="179"/>
      <c r="D35" s="179"/>
      <c r="E35" s="179"/>
      <c r="F35" s="181"/>
      <c r="G35" s="181"/>
      <c r="H35" s="183"/>
      <c r="I35" s="183"/>
      <c r="J35" s="183"/>
      <c r="K35" s="183"/>
      <c r="L35" s="183"/>
    </row>
    <row r="36" customFormat="false" ht="12.8" hidden="false" customHeight="false" outlineLevel="0" collapsed="false">
      <c r="A36" s="176" t="s">
        <v>198</v>
      </c>
      <c r="B36" s="176"/>
      <c r="C36" s="176"/>
      <c r="D36" s="176"/>
      <c r="E36" s="176"/>
      <c r="F36" s="169" t="s">
        <v>195</v>
      </c>
      <c r="G36" s="169"/>
      <c r="H36" s="169" t="s">
        <v>196</v>
      </c>
      <c r="I36" s="169"/>
      <c r="J36" s="169"/>
      <c r="K36" s="169"/>
      <c r="L36" s="169"/>
    </row>
    <row r="37" customFormat="false" ht="12.75" hidden="false" customHeight="true" outlineLevel="0" collapsed="false">
      <c r="A37" s="179"/>
      <c r="B37" s="179"/>
      <c r="C37" s="179"/>
      <c r="D37" s="179"/>
      <c r="E37" s="179"/>
      <c r="F37" s="181"/>
      <c r="G37" s="181"/>
      <c r="H37" s="182"/>
      <c r="I37" s="182"/>
      <c r="J37" s="182"/>
      <c r="K37" s="182"/>
      <c r="L37" s="182"/>
    </row>
    <row r="38" customFormat="false" ht="12.8" hidden="false" customHeight="false" outlineLevel="0" collapsed="false">
      <c r="A38" s="179"/>
      <c r="B38" s="179"/>
      <c r="C38" s="179"/>
      <c r="D38" s="179"/>
      <c r="E38" s="179"/>
      <c r="F38" s="181"/>
      <c r="G38" s="181"/>
      <c r="H38" s="183"/>
      <c r="I38" s="183"/>
      <c r="J38" s="183"/>
      <c r="K38" s="183"/>
      <c r="L38" s="183"/>
    </row>
    <row r="39" customFormat="false" ht="12.8" hidden="false" customHeight="false" outlineLevel="0" collapsed="false">
      <c r="A39" s="176" t="s">
        <v>199</v>
      </c>
      <c r="B39" s="176"/>
      <c r="C39" s="176"/>
      <c r="D39" s="176"/>
      <c r="E39" s="176"/>
      <c r="F39" s="169" t="s">
        <v>195</v>
      </c>
      <c r="G39" s="169"/>
      <c r="H39" s="169" t="s">
        <v>196</v>
      </c>
      <c r="I39" s="169"/>
      <c r="J39" s="169"/>
      <c r="K39" s="169"/>
      <c r="L39" s="169"/>
    </row>
    <row r="40" customFormat="false" ht="12.75" hidden="false" customHeight="true" outlineLevel="0" collapsed="false">
      <c r="A40" s="179"/>
      <c r="B40" s="179"/>
      <c r="C40" s="179"/>
      <c r="D40" s="179"/>
      <c r="E40" s="179"/>
      <c r="F40" s="181"/>
      <c r="G40" s="181"/>
      <c r="H40" s="182"/>
      <c r="I40" s="182"/>
      <c r="J40" s="182"/>
      <c r="K40" s="182"/>
      <c r="L40" s="182"/>
    </row>
    <row r="41" customFormat="false" ht="12.8" hidden="false" customHeight="false" outlineLevel="0" collapsed="false">
      <c r="A41" s="179"/>
      <c r="B41" s="179"/>
      <c r="C41" s="179"/>
      <c r="D41" s="179"/>
      <c r="E41" s="179"/>
      <c r="F41" s="181"/>
      <c r="G41" s="181"/>
      <c r="H41" s="183"/>
      <c r="I41" s="183"/>
      <c r="J41" s="183"/>
      <c r="K41" s="183"/>
      <c r="L41" s="183"/>
    </row>
    <row r="42" customFormat="false" ht="12.8" hidden="false" customHeight="false" outlineLevel="0" collapsed="false">
      <c r="A42" s="176" t="s">
        <v>200</v>
      </c>
      <c r="B42" s="176"/>
      <c r="C42" s="176"/>
      <c r="D42" s="176"/>
      <c r="E42" s="176"/>
      <c r="F42" s="169" t="s">
        <v>195</v>
      </c>
      <c r="G42" s="169"/>
      <c r="H42" s="169" t="s">
        <v>196</v>
      </c>
      <c r="I42" s="169"/>
      <c r="J42" s="169"/>
      <c r="K42" s="169"/>
      <c r="L42" s="169"/>
    </row>
    <row r="43" customFormat="false" ht="12.75" hidden="false" customHeight="true" outlineLevel="0" collapsed="false">
      <c r="A43" s="179"/>
      <c r="B43" s="179"/>
      <c r="C43" s="179"/>
      <c r="D43" s="179"/>
      <c r="E43" s="179"/>
      <c r="F43" s="181"/>
      <c r="G43" s="181"/>
      <c r="H43" s="182"/>
      <c r="I43" s="182"/>
      <c r="J43" s="182"/>
      <c r="K43" s="182"/>
      <c r="L43" s="182"/>
    </row>
    <row r="44" customFormat="false" ht="12" hidden="false" customHeight="true" outlineLevel="0" collapsed="false">
      <c r="A44" s="179"/>
      <c r="B44" s="179"/>
      <c r="C44" s="179"/>
      <c r="D44" s="179"/>
      <c r="E44" s="179"/>
      <c r="F44" s="181"/>
      <c r="G44" s="181"/>
      <c r="H44" s="183"/>
      <c r="I44" s="183"/>
      <c r="J44" s="183"/>
      <c r="K44" s="183"/>
      <c r="L44" s="183"/>
    </row>
    <row r="45" customFormat="false" ht="12.8" hidden="false" customHeight="false" outlineLevel="0" collapsed="false">
      <c r="A45" s="176" t="s">
        <v>201</v>
      </c>
      <c r="B45" s="176"/>
      <c r="C45" s="176"/>
      <c r="D45" s="176"/>
      <c r="E45" s="176"/>
      <c r="F45" s="169" t="s">
        <v>195</v>
      </c>
      <c r="G45" s="169"/>
      <c r="H45" s="169" t="s">
        <v>196</v>
      </c>
      <c r="I45" s="169"/>
      <c r="J45" s="169"/>
      <c r="K45" s="169"/>
      <c r="L45" s="169"/>
    </row>
    <row r="46" customFormat="false" ht="12.75" hidden="false" customHeight="true" outlineLevel="0" collapsed="false">
      <c r="A46" s="179"/>
      <c r="B46" s="179"/>
      <c r="C46" s="179"/>
      <c r="D46" s="179"/>
      <c r="E46" s="179"/>
      <c r="F46" s="181"/>
      <c r="G46" s="181"/>
      <c r="H46" s="182"/>
      <c r="I46" s="182"/>
      <c r="J46" s="182"/>
      <c r="K46" s="182"/>
      <c r="L46" s="182"/>
    </row>
    <row r="47" customFormat="false" ht="12.8" hidden="false" customHeight="false" outlineLevel="0" collapsed="false">
      <c r="A47" s="179"/>
      <c r="B47" s="179"/>
      <c r="C47" s="179"/>
      <c r="D47" s="179"/>
      <c r="E47" s="179"/>
      <c r="F47" s="181"/>
      <c r="G47" s="181"/>
      <c r="H47" s="183"/>
      <c r="I47" s="183"/>
      <c r="J47" s="183"/>
      <c r="K47" s="183"/>
      <c r="L47" s="183"/>
    </row>
    <row r="48" customFormat="false" ht="12.8" hidden="false" customHeight="false" outlineLevel="0" collapsed="false">
      <c r="A48" s="176" t="s">
        <v>202</v>
      </c>
      <c r="B48" s="176"/>
      <c r="C48" s="176"/>
      <c r="D48" s="176"/>
      <c r="E48" s="176"/>
      <c r="F48" s="169" t="s">
        <v>195</v>
      </c>
      <c r="G48" s="169"/>
      <c r="H48" s="169" t="s">
        <v>196</v>
      </c>
      <c r="I48" s="169"/>
      <c r="J48" s="169"/>
      <c r="K48" s="169"/>
      <c r="L48" s="169"/>
    </row>
    <row r="49" customFormat="false" ht="12.75" hidden="false" customHeight="true" outlineLevel="0" collapsed="false">
      <c r="A49" s="179"/>
      <c r="B49" s="179"/>
      <c r="C49" s="179"/>
      <c r="D49" s="179"/>
      <c r="E49" s="179"/>
      <c r="F49" s="181"/>
      <c r="G49" s="181"/>
      <c r="H49" s="182"/>
      <c r="I49" s="182"/>
      <c r="J49" s="182"/>
      <c r="K49" s="182"/>
      <c r="L49" s="182"/>
    </row>
    <row r="50" customFormat="false" ht="12.8" hidden="false" customHeight="false" outlineLevel="0" collapsed="false">
      <c r="A50" s="179"/>
      <c r="B50" s="179"/>
      <c r="C50" s="179"/>
      <c r="D50" s="179"/>
      <c r="E50" s="179"/>
      <c r="F50" s="181"/>
      <c r="G50" s="181"/>
      <c r="H50" s="183"/>
      <c r="I50" s="183"/>
      <c r="J50" s="183"/>
      <c r="K50" s="183"/>
      <c r="L50" s="183"/>
    </row>
    <row r="51" customFormat="false" ht="12.8" hidden="false" customHeight="false" outlineLevel="0" collapsed="false">
      <c r="A51" s="176" t="s">
        <v>203</v>
      </c>
      <c r="B51" s="176"/>
      <c r="C51" s="176"/>
      <c r="D51" s="176"/>
      <c r="E51" s="176"/>
      <c r="F51" s="169" t="s">
        <v>195</v>
      </c>
      <c r="G51" s="169"/>
      <c r="H51" s="169" t="s">
        <v>196</v>
      </c>
      <c r="I51" s="169"/>
      <c r="J51" s="169"/>
      <c r="K51" s="169"/>
      <c r="L51" s="169"/>
    </row>
    <row r="52" customFormat="false" ht="12.75" hidden="false" customHeight="true" outlineLevel="0" collapsed="false">
      <c r="A52" s="179" t="s">
        <v>220</v>
      </c>
      <c r="B52" s="179"/>
      <c r="C52" s="179"/>
      <c r="D52" s="179"/>
      <c r="E52" s="179"/>
      <c r="F52" s="184"/>
      <c r="G52" s="181"/>
      <c r="H52" s="182"/>
      <c r="I52" s="182"/>
      <c r="J52" s="182"/>
      <c r="K52" s="182"/>
      <c r="L52" s="182"/>
    </row>
    <row r="53" customFormat="false" ht="12" hidden="false" customHeight="true" outlineLevel="0" collapsed="false">
      <c r="A53" s="179"/>
      <c r="B53" s="179"/>
      <c r="C53" s="179"/>
      <c r="D53" s="179"/>
      <c r="E53" s="179"/>
      <c r="F53" s="181"/>
      <c r="G53" s="181"/>
      <c r="H53" s="183"/>
      <c r="I53" s="183"/>
      <c r="J53" s="183"/>
      <c r="K53" s="183"/>
      <c r="L53" s="183"/>
    </row>
    <row r="54" customFormat="false" ht="12.8" hidden="false" customHeight="false" outlineLevel="0" collapsed="false">
      <c r="A54" s="176" t="s">
        <v>205</v>
      </c>
      <c r="B54" s="176"/>
      <c r="C54" s="176"/>
      <c r="D54" s="176"/>
      <c r="E54" s="176"/>
      <c r="F54" s="169" t="s">
        <v>195</v>
      </c>
      <c r="G54" s="169"/>
      <c r="H54" s="169" t="s">
        <v>196</v>
      </c>
      <c r="I54" s="169"/>
      <c r="J54" s="169"/>
      <c r="K54" s="169"/>
      <c r="L54" s="169"/>
    </row>
    <row r="55" customFormat="false" ht="12.75" hidden="false" customHeight="true" outlineLevel="0" collapsed="false">
      <c r="A55" s="179"/>
      <c r="B55" s="179"/>
      <c r="C55" s="179"/>
      <c r="D55" s="179"/>
      <c r="E55" s="179"/>
      <c r="F55" s="181"/>
      <c r="G55" s="181"/>
      <c r="H55" s="182"/>
      <c r="I55" s="182"/>
      <c r="J55" s="182"/>
      <c r="K55" s="182"/>
      <c r="L55" s="182"/>
    </row>
    <row r="56" customFormat="false" ht="12.8" hidden="false" customHeight="false" outlineLevel="0" collapsed="false">
      <c r="A56" s="179"/>
      <c r="B56" s="179"/>
      <c r="C56" s="179"/>
      <c r="D56" s="179"/>
      <c r="E56" s="179"/>
      <c r="F56" s="181"/>
      <c r="G56" s="181"/>
      <c r="H56" s="183"/>
      <c r="I56" s="183"/>
      <c r="J56" s="183"/>
      <c r="K56" s="183"/>
      <c r="L56" s="183"/>
    </row>
  </sheetData>
  <mergeCells count="100">
    <mergeCell ref="C8:G8"/>
    <mergeCell ref="H8:L8"/>
    <mergeCell ref="C9:G9"/>
    <mergeCell ref="H9:L9"/>
    <mergeCell ref="B14:F14"/>
    <mergeCell ref="G14:K14"/>
    <mergeCell ref="B15:F15"/>
    <mergeCell ref="G15:K15"/>
    <mergeCell ref="B19:F19"/>
    <mergeCell ref="G19:H19"/>
    <mergeCell ref="I19:M19"/>
    <mergeCell ref="B20:F20"/>
    <mergeCell ref="G20:H20"/>
    <mergeCell ref="I20:M20"/>
    <mergeCell ref="B24:F24"/>
    <mergeCell ref="G24:H24"/>
    <mergeCell ref="I24:M24"/>
    <mergeCell ref="B25:F25"/>
    <mergeCell ref="G25:H25"/>
    <mergeCell ref="I25:M25"/>
    <mergeCell ref="A30:E30"/>
    <mergeCell ref="F30:G30"/>
    <mergeCell ref="H30:L30"/>
    <mergeCell ref="A31:E31"/>
    <mergeCell ref="F31:G31"/>
    <mergeCell ref="H31:L31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  <mergeCell ref="A35:E35"/>
    <mergeCell ref="F35:G35"/>
    <mergeCell ref="H35:L35"/>
    <mergeCell ref="A36:E36"/>
    <mergeCell ref="F36:G36"/>
    <mergeCell ref="H36:L36"/>
    <mergeCell ref="A37:E37"/>
    <mergeCell ref="F37:G37"/>
    <mergeCell ref="H37:L37"/>
    <mergeCell ref="A38:E38"/>
    <mergeCell ref="F38:G38"/>
    <mergeCell ref="H38:L38"/>
    <mergeCell ref="A39:E39"/>
    <mergeCell ref="F39:G39"/>
    <mergeCell ref="H39:L39"/>
    <mergeCell ref="A40:E40"/>
    <mergeCell ref="F40:G40"/>
    <mergeCell ref="H40:L40"/>
    <mergeCell ref="A41:E41"/>
    <mergeCell ref="F41:G41"/>
    <mergeCell ref="H41:L41"/>
    <mergeCell ref="A42:E42"/>
    <mergeCell ref="F42:G42"/>
    <mergeCell ref="H42:L42"/>
    <mergeCell ref="A43:E43"/>
    <mergeCell ref="F43:G43"/>
    <mergeCell ref="H43:L43"/>
    <mergeCell ref="A44:E44"/>
    <mergeCell ref="F44:G44"/>
    <mergeCell ref="H44:L44"/>
    <mergeCell ref="A45:E45"/>
    <mergeCell ref="F45:G45"/>
    <mergeCell ref="H45:L45"/>
    <mergeCell ref="A46:E46"/>
    <mergeCell ref="F46:G46"/>
    <mergeCell ref="H46:L46"/>
    <mergeCell ref="A47:E47"/>
    <mergeCell ref="F47:G47"/>
    <mergeCell ref="H47:L47"/>
    <mergeCell ref="A48:E48"/>
    <mergeCell ref="F48:G48"/>
    <mergeCell ref="H48:L48"/>
    <mergeCell ref="A49:E49"/>
    <mergeCell ref="F49:G49"/>
    <mergeCell ref="H49:L49"/>
    <mergeCell ref="A50:E50"/>
    <mergeCell ref="F50:G50"/>
    <mergeCell ref="H50:L50"/>
    <mergeCell ref="A51:E51"/>
    <mergeCell ref="F51:G51"/>
    <mergeCell ref="H51:L51"/>
    <mergeCell ref="A52:E52"/>
    <mergeCell ref="H52:L52"/>
    <mergeCell ref="A53:E53"/>
    <mergeCell ref="F53:G53"/>
    <mergeCell ref="H53:L53"/>
    <mergeCell ref="A54:E54"/>
    <mergeCell ref="F54:G54"/>
    <mergeCell ref="H54:L54"/>
    <mergeCell ref="A55:E55"/>
    <mergeCell ref="F55:G55"/>
    <mergeCell ref="H55:L55"/>
    <mergeCell ref="A56:E56"/>
    <mergeCell ref="F56:G56"/>
    <mergeCell ref="H56:L5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</TotalTime>
  <Application>LibreOffice/5.0.6.2$Linux_X86_64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2018-02-15T11:06:34Z</dcterms:created>
  <dc:creator>Peter Gronbech</dc:creator>
  <dc:language>en-GB</dc:language>
  <dcterms:modified xsi:type="dcterms:W3CDTF">2018-08-17T17:39:41Z</dcterms:modified>
  <cp:revision>29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