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2.xml" ContentType="application/vnd.openxmlformats-officedocument.spreadsheetml.comments+xml"/>
  <Override PartName="/xl/sharedStrings.xml" ContentType="application/vnd.openxmlformats-officedocument.spreadsheetml.sharedStrings+xml"/>
  <Override PartName="/xl/worksheets/_rels/sheet2.xml.rels" ContentType="application/vnd.openxmlformats-package.relationships+xml"/>
  <Override PartName="/xl/worksheets/_rels/sheet1.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Metrics" sheetId="1" state="visible" r:id="rId2"/>
    <sheet name="Resources" sheetId="2" state="visible" r:id="rId3"/>
    <sheet name="VOs" sheetId="3" state="visible" r:id="rId4"/>
    <sheet name="Manpower" sheetId="4" state="visible" r:id="rId5"/>
    <sheet name="Narrative" sheetId="5" state="visible" r:id="rId6"/>
  </sheets>
  <definedNames>
    <definedName function="false" hidden="false" localSheetId="3" name="_xlnm.Print_Area" vbProcedure="false">Manpower!$B$1:$I$34</definedName>
    <definedName function="false" hidden="false" localSheetId="0" name="_xlnm.Print_Area" vbProcedure="false">Metrics!$A$1:$Y$25</definedName>
    <definedName function="false" hidden="false" localSheetId="4" name="_xlnm.Print_Area" vbProcedure="false">Narrative!$B$1:$M$49</definedName>
    <definedName function="false" hidden="false" localSheetId="1" name="_xlnm.Print_Area" vbProcedure="false">Resources!$A$1:$T$47</definedName>
    <definedName function="false" hidden="false" localSheetId="2" name="_xlnm.Print_Area" vbProcedure="false">VOs!$A$1:$AS$16</definedName>
    <definedName function="false" hidden="false" localSheetId="0" name="_xlnm.Print_Area" vbProcedure="false">Metrics!$A$1:$Y$25</definedName>
    <definedName function="false" hidden="false" localSheetId="1" name="_xlnm.Print_Area" vbProcedure="false">Resources!$A$1:$T$47</definedName>
    <definedName function="false" hidden="false" localSheetId="2" name="_xlnm.Print_Area" vbProcedure="false">VOs!$A$1:$AS$16</definedName>
    <definedName function="false" hidden="false" localSheetId="3" name="_xlnm.Print_Area" vbProcedure="false">Manpower!$B$1:$I$34</definedName>
    <definedName function="false" hidden="false" localSheetId="4" name="_xlnm.Print_Area" vbProcedure="false">Narrative!$B$1:$M$49</definedName>
  </definedNames>
  <calcPr iterateCount="100" refMode="A1" iterate="false" iterateDelta="0.0001"/>
</workbook>
</file>

<file path=xl/comments2.xml><?xml version="1.0" encoding="utf-8"?>
<comments xmlns="http://schemas.openxmlformats.org/spreadsheetml/2006/main" xmlns:xdr="http://schemas.openxmlformats.org/drawingml/2006/spreadsheetDrawing">
  <authors>
    <author/>
  </authors>
  <commentList>
    <comment ref="E34" authorId="0">
      <text>
        <r>
          <rPr>
            <b val="true"/>
            <sz val="9"/>
            <color rgb="FF000000"/>
            <rFont val="Tahoma"/>
            <family val="2"/>
            <charset val="1"/>
          </rPr>
          <t>gronbech:</t>
        </r>
        <r>
          <rPr>
            <sz val="9"/>
            <color rgb="FF000000"/>
            <rFont val="Tahoma"/>
            <family val="2"/>
            <charset val="1"/>
          </rPr>
          <t>Gstat displays SI2000 so this needs converting to HS06</t>
        </r>
      </text>
    </comment>
  </commentList>
</comments>
</file>

<file path=xl/sharedStrings.xml><?xml version="1.0" encoding="utf-8"?>
<sst xmlns="http://schemas.openxmlformats.org/spreadsheetml/2006/main" count="339" uniqueCount="205">
  <si>
    <t>GridPP Tier-2 Quarterly Report</t>
  </si>
  <si>
    <t>OK</t>
  </si>
  <si>
    <t>Tier-2</t>
  </si>
  <si>
    <t>LondonGrid Tier 2</t>
  </si>
  <si>
    <t>Close to target</t>
  </si>
  <si>
    <t>Quarter</t>
  </si>
  <si>
    <t>Q217</t>
  </si>
  <si>
    <t>Not OK</t>
  </si>
  <si>
    <t>Reported by</t>
  </si>
  <si>
    <t>Duncan Rand</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</si>
  <si>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</si>
  <si>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</si>
  <si>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</si>
  <si>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</si>
  <si>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</si>
  <si>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</si>
  <si>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</si>
  <si>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</si>
  <si>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</si>
  <si>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</si>
  <si>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</si>
  <si>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</si>
  <si>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</si>
  <si>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</si>
  <si>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</si>
  <si>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Average Nagios (SLL page) availability performance over the last quarter</t>
  </si>
  <si>
    <t>95% averaged over sites in Tier-2</t>
  </si>
  <si>
    <t>.x.4</t>
  </si>
  <si>
    <t>Average Nagios (SLL page) reliability performance over the last quarter</t>
  </si>
  <si>
    <t>.x.7</t>
  </si>
  <si>
    <t>Approx. CPU utilisation (wall clock time)</t>
  </si>
  <si>
    <t>.x.8</t>
  </si>
  <si>
    <t>Approx. CPU utilisation (CPU time)</t>
  </si>
  <si>
    <t>.x.3/.4</t>
  </si>
  <si>
    <t>.x.5</t>
  </si>
  <si>
    <t>http://pprc.qmul.ac.uk/~lloyd/gridpp/argo.html</t>
  </si>
  <si>
    <t>Current Site Status Data</t>
  </si>
  <si>
    <t>Site</t>
  </si>
  <si>
    <t>Service Nodes</t>
  </si>
  <si>
    <t>Worker Nodes</t>
  </si>
  <si>
    <t>Local Network Connectivity</t>
  </si>
  <si>
    <t>Site Connectivity</t>
  </si>
  <si>
    <t>SRM</t>
  </si>
  <si>
    <t>CPU hours (HEPSPEC06 )</t>
  </si>
  <si>
    <t>Wall clock hours (Normalised elapsed time HS06 hours)</t>
  </si>
  <si>
    <t>UKI-LT2-Brunel</t>
  </si>
  <si>
    <t>EMI-3</t>
  </si>
  <si>
    <t>10 Gb/s</t>
  </si>
  <si>
    <t>20 Gb/s</t>
  </si>
  <si>
    <t>DPM</t>
  </si>
  <si>
    <t>2017 Apr</t>
  </si>
  <si>
    <t>2017 May</t>
  </si>
  <si>
    <t>2017 Jun</t>
  </si>
  <si>
    <t>Total</t>
  </si>
  <si>
    <t>UKI-LT2-IC-HEP</t>
  </si>
  <si>
    <t>40 Gb/s</t>
  </si>
  <si>
    <t>dCache</t>
  </si>
  <si>
    <t>UKI-LT2-QMUL</t>
  </si>
  <si>
    <t>Storm</t>
  </si>
  <si>
    <t>UKI-LT2-RHUL</t>
  </si>
  <si>
    <t>UKI-LT2-UCL-HEP</t>
  </si>
  <si>
    <t>Current Resources Available</t>
  </si>
  <si>
    <t>Total available to GridPP</t>
  </si>
  <si>
    <t>Promised (GridPP MoU 2015*)</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</si>
  <si>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</si>
  <si>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</si>
  <si>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</si>
  <si>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</si>
  <si>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</si>
  <si>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</si>
  <si>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</si>
  <si>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</si>
  <si>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</si>
  <si>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</si>
  <si>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</si>
  <si>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</si>
  <si>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</si>
  <si>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</si>
  <si>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Site efficiency</t>
  </si>
  <si>
    <t>Slurm accounting problem whereby CPU time = wall time</t>
  </si>
  <si>
    <t>Totals</t>
  </si>
  <si>
    <t>Q1</t>
  </si>
  <si>
    <t>2160/2184 (if leap year)</t>
  </si>
  <si>
    <t>Q2</t>
  </si>
  <si>
    <t>gstat2</t>
  </si>
  <si>
    <t>Q3</t>
  </si>
  <si>
    <t>cpu cores</t>
  </si>
  <si>
    <t>HS06</t>
  </si>
  <si>
    <t>TB</t>
  </si>
  <si>
    <t>Q4</t>
  </si>
  <si>
    <t>Colour coding is green for within 10% and orange within 20% and red for more than 20%</t>
  </si>
  <si>
    <t>http://gstat-wlcg.cern.ch/apps/capacities/sites/ shows HS06</t>
  </si>
  <si>
    <t>* https://archive.gridpp.ac.uk/deployment/status/reports/GridPP4+-Tier-2%20Pledge%20levels-Aug2015.xlsx</t>
  </si>
  <si>
    <t>Vos Supported</t>
  </si>
  <si>
    <t>Supported VOs</t>
  </si>
  <si>
    <t>alice</t>
  </si>
  <si>
    <t>atlas</t>
  </si>
  <si>
    <t>biomed</t>
  </si>
  <si>
    <t>calice</t>
  </si>
  <si>
    <t>camont</t>
  </si>
  <si>
    <t>cepc</t>
  </si>
  <si>
    <t>cernatschool.org</t>
  </si>
  <si>
    <t>comet.j-parc.jp</t>
  </si>
  <si>
    <t>cms</t>
  </si>
  <si>
    <t>dteam</t>
  </si>
  <si>
    <t>dune</t>
  </si>
  <si>
    <t>dzero</t>
  </si>
  <si>
    <t>enmr.eu</t>
  </si>
  <si>
    <t>epic.vo.gridpp.ac.uk</t>
  </si>
  <si>
    <t>fusion</t>
  </si>
  <si>
    <t>geant4</t>
  </si>
  <si>
    <t>gridpp</t>
  </si>
  <si>
    <t>hone</t>
  </si>
  <si>
    <t>hyperk.org</t>
  </si>
  <si>
    <t>icecube</t>
  </si>
  <si>
    <t>ilc</t>
  </si>
  <si>
    <t>ipv6.hepix.org</t>
  </si>
  <si>
    <t>lhcb</t>
  </si>
  <si>
    <t>lsst</t>
  </si>
  <si>
    <t>lz</t>
  </si>
  <si>
    <t>mice</t>
  </si>
  <si>
    <t>na62.vo.gridpp.ac.uk</t>
  </si>
  <si>
    <t>neiss.org.uk</t>
  </si>
  <si>
    <t>ops</t>
  </si>
  <si>
    <t>pheno</t>
  </si>
  <si>
    <t>snoplus.snolab.ca</t>
  </si>
  <si>
    <t>solidexperiment.org</t>
  </si>
  <si>
    <t>superbvo.org</t>
  </si>
  <si>
    <t>supernemo.vo.eu-egee.org</t>
  </si>
  <si>
    <t>t2k.org</t>
  </si>
  <si>
    <t>totalep</t>
  </si>
  <si>
    <t>ukqcd.vo.gridpp.ac.uk</t>
  </si>
  <si>
    <t>vo.gear.cern.ch</t>
  </si>
  <si>
    <t>vo.helio-vo.eu</t>
  </si>
  <si>
    <t>vo.landslides.mossaic.org</t>
  </si>
  <si>
    <t>vo.londongrid.ac.uk</t>
  </si>
  <si>
    <t>vo.moedal.org</t>
  </si>
  <si>
    <t>zeus</t>
  </si>
  <si>
    <t>Storage resource in use per VO (TB)</t>
  </si>
  <si>
    <t>babar</t>
  </si>
  <si>
    <t>ngs.ac.uk</t>
  </si>
  <si>
    <t>hyperk</t>
  </si>
  <si>
    <t>na48</t>
  </si>
  <si>
    <t>cedar</t>
  </si>
  <si>
    <t>gin</t>
  </si>
  <si>
    <t>geant</t>
  </si>
  <si>
    <t>cdf</t>
  </si>
  <si>
    <t>compchem</t>
  </si>
  <si>
    <t>comet</t>
  </si>
  <si>
    <t>Other</t>
  </si>
  <si>
    <t>Site Percentage of T2 Disk used</t>
  </si>
  <si>
    <t>Site percentage non LHC</t>
  </si>
  <si>
    <t>Effort (FTE)</t>
  </si>
  <si>
    <t>GridPP Funded</t>
  </si>
  <si>
    <t>Unfunded</t>
  </si>
  <si>
    <t>Name</t>
  </si>
  <si>
    <t>Month 1</t>
  </si>
  <si>
    <t>Month 2</t>
  </si>
  <si>
    <t>Month 3</t>
  </si>
  <si>
    <t>Raul Lopes</t>
  </si>
  <si>
    <t>Ivan Reid</t>
  </si>
  <si>
    <t>P. Hobson</t>
  </si>
  <si>
    <t>P. Kyberd</t>
  </si>
  <si>
    <t>Simon Fayer</t>
  </si>
  <si>
    <t>Daniela Bauer</t>
  </si>
  <si>
    <t>Ray Beuselinck</t>
  </si>
  <si>
    <t>David Colling</t>
  </si>
  <si>
    <t>Terry Froy</t>
  </si>
  <si>
    <t>Dan Traynor</t>
  </si>
  <si>
    <t>local site assistance</t>
  </si>
  <si>
    <t>Govind Songara</t>
  </si>
  <si>
    <t>B.Green/Tom</t>
  </si>
  <si>
    <t>Ben Waugh</t>
  </si>
  <si>
    <t>GridPP Quarterly Report</t>
  </si>
  <si>
    <t>Area</t>
  </si>
  <si>
    <t>Progress over last Quarter</t>
  </si>
  <si>
    <t>Site/area</t>
  </si>
  <si>
    <t>Successes</t>
  </si>
  <si>
    <t>Problems/Issues</t>
  </si>
  <si>
    <t>There is a new NAT gateway which should hopefully improve xrootd remote reads.</t>
  </si>
  <si>
    <t>Worker nodes upgraded to Centos7 and Singularity containers. Preparing to upgrade dCache to Centos7.</t>
  </si>
  <si>
    <t>Both attended GridPP38 in Sussex. Gave presentation on QMUL cluster status.
Setup Proxmox VMhost and transferred VMs to it. Decommissioned old vmhosts and put them into production as compute nodes. Used Proxmox vmhosts for IPv6 training at the WLCG meeting. 
Terry Froy attended WLCG meeting in Manchester and contributed to the IPv6 training session. 
Finalised tender document for new storage and published it. Bought new rack to house new storage. Bought retail GPU (Nvidia GTX1080)  for price performance comparison with enterprise GPUs. 
Dan Traynor attended HEP-SYSMAN meeting.
Did extensive performance tests of ZFS in preparation for new storage and presented results at HEP-SYSMAN meeting.
Researched SSDs technology and conducted extensive performance tests. Presented a summary to HEP-SYSMAN.
</t>
  </si>
  <si>
    <t>Site has received IPv6 address allocation. PerfSONAR host upgraded to Centos7. EMI to UMD migrations.</t>
  </si>
  <si>
    <t>Note:To get multiple lines per box use Alt-Return</t>
  </si>
  <si>
    <t>General Risks</t>
  </si>
  <si>
    <t>Risk</t>
  </si>
  <si>
    <t>Mitigating Action</t>
  </si>
  <si>
    <t>Insitute or area specific risks</t>
  </si>
  <si>
    <t>Objectives and Deliverables for Last Quarter</t>
  </si>
  <si>
    <t>Objective/Deliverable</t>
  </si>
  <si>
    <t>Due Date</t>
  </si>
  <si>
    <t>Metric/Output</t>
  </si>
  <si>
    <t>Objectives and Deliverables for Next Quarter</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</si>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</sst>
</file>

<file path=xl/styles.xml><?xml version="1.0" encoding="utf-8"?>
<styleSheet xmlns="http://schemas.openxmlformats.org/spreadsheetml/2006/main">
  <numFmts count="9">
    <numFmt numFmtId="164" formatCode="GENERAL"/>
    <numFmt numFmtId="165" formatCode="0.000"/>
    <numFmt numFmtId="166" formatCode="0%"/>
    <numFmt numFmtId="167" formatCode="MMM\-YY"/>
    <numFmt numFmtId="168" formatCode="#,##0"/>
    <numFmt numFmtId="169" formatCode="0"/>
    <numFmt numFmtId="170" formatCode="0.00"/>
    <numFmt numFmtId="171" formatCode="DD/MM/YYYY"/>
    <numFmt numFmtId="172" formatCode="DD\-MMM\-YY"/>
  </numFmts>
  <fonts count="15">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0000D4"/>
      <name val="Arial"/>
      <family val="2"/>
      <charset val="1"/>
    </font>
    <font>
      <u val="single"/>
      <sz val="10"/>
      <color rgb="FF0000D4"/>
      <name val="Arial"/>
      <family val="2"/>
      <charset val="1"/>
    </font>
    <font>
      <sz val="10"/>
      <color rgb="FFDD0806"/>
      <name val="Arial"/>
      <family val="2"/>
      <charset val="1"/>
    </font>
    <font>
      <sz val="10"/>
      <color rgb="FF000090"/>
      <name val="Arial"/>
      <family val="2"/>
      <charset val="1"/>
    </font>
    <font>
      <b val="true"/>
      <sz val="10"/>
      <color rgb="FF0000D4"/>
      <name val="Arial"/>
      <family val="2"/>
      <charset val="1"/>
    </font>
    <font>
      <sz val="10"/>
      <color rgb="FF800000"/>
      <name val="Arial"/>
      <family val="2"/>
      <charset val="1"/>
    </font>
    <font>
      <b val="true"/>
      <sz val="9"/>
      <color rgb="FF000000"/>
      <name val="Tahoma"/>
      <family val="2"/>
      <charset val="1"/>
    </font>
    <font>
      <sz val="9"/>
      <color rgb="FF000000"/>
      <name val="Tahoma"/>
      <family val="2"/>
      <charset val="1"/>
    </font>
    <font>
      <b val="true"/>
      <sz val="10"/>
      <color rgb="FF000000"/>
      <name val="Arial"/>
      <family val="2"/>
      <charset val="1"/>
    </font>
    <font>
      <sz val="10"/>
      <color rgb="FF000000"/>
      <name val="Arial"/>
      <family val="2"/>
      <charset val="1"/>
    </font>
  </fonts>
  <fills count="15">
    <fill>
      <patternFill patternType="none"/>
    </fill>
    <fill>
      <patternFill patternType="gray125"/>
    </fill>
    <fill>
      <patternFill patternType="solid">
        <fgColor rgb="FF99CCFF"/>
        <bgColor rgb="FFCCCCFF"/>
      </patternFill>
    </fill>
    <fill>
      <patternFill patternType="solid">
        <fgColor rgb="FF1FB714"/>
        <bgColor rgb="FF00AE0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CCCCFF"/>
      </patternFill>
    </fill>
    <fill>
      <patternFill patternType="solid">
        <fgColor rgb="FFFF0000"/>
        <bgColor rgb="FFDD0806"/>
      </patternFill>
    </fill>
    <fill>
      <patternFill patternType="solid">
        <fgColor rgb="FFA5A5A5"/>
        <bgColor rgb="FFC0C0C0"/>
      </patternFill>
    </fill>
    <fill>
      <patternFill patternType="solid">
        <fgColor rgb="FF00B050"/>
        <bgColor rgb="FF00AE00"/>
      </patternFill>
    </fill>
    <fill>
      <patternFill patternType="solid">
        <fgColor rgb="FFFFFF00"/>
        <bgColor rgb="FFFFFF00"/>
      </patternFill>
    </fill>
    <fill>
      <patternFill patternType="solid">
        <fgColor rgb="FF00AE00"/>
        <bgColor rgb="FF1FB714"/>
      </patternFill>
    </fill>
  </fills>
  <borders count="62">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thin"/>
      <right style="medium"/>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top/>
      <bottom/>
      <diagonal/>
    </border>
    <border diagonalUp="false" diagonalDown="false">
      <left/>
      <right style="medium"/>
      <top/>
      <bottom/>
      <diagonal/>
    </border>
    <border diagonalUp="false" diagonalDown="false">
      <left style="thin"/>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thin"/>
      <right style="thin"/>
      <top style="thin"/>
      <bottom style="thin"/>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style="thin"/>
      <bottom/>
      <diagonal/>
    </border>
    <border diagonalUp="false" diagonalDown="false">
      <left style="thin"/>
      <right style="thin"/>
      <top style="medium"/>
      <bottom/>
      <diagonal/>
    </border>
    <border diagonalUp="false" diagonalDown="false">
      <left style="medium"/>
      <right style="medium"/>
      <top style="thin"/>
      <bottom style="thin"/>
      <diagonal/>
    </border>
    <border diagonalUp="false" diagonalDown="false">
      <left style="thin"/>
      <right style="thin"/>
      <top style="thin"/>
      <bottom style="medium"/>
      <diagonal/>
    </border>
    <border diagonalUp="false" diagonalDown="false">
      <left style="medium"/>
      <right style="medium"/>
      <top style="thin"/>
      <bottom style="medium"/>
      <diagonal/>
    </border>
    <border diagonalUp="false" diagonalDown="false">
      <left/>
      <right/>
      <top style="medium"/>
      <bottom style="medium"/>
      <diagonal/>
    </border>
    <border diagonalUp="false" diagonalDown="false">
      <left/>
      <right/>
      <top style="medium"/>
      <bottom/>
      <diagonal/>
    </border>
    <border diagonalUp="false" diagonalDown="false">
      <left style="thin"/>
      <right/>
      <top style="medium"/>
      <bottom/>
      <diagonal/>
    </border>
    <border diagonalUp="false" diagonalDown="false">
      <left style="thin"/>
      <right/>
      <top style="medium"/>
      <bottom style="thin"/>
      <diagonal/>
    </border>
    <border diagonalUp="false" diagonalDown="false">
      <left style="medium"/>
      <right/>
      <top style="thin"/>
      <bottom style="medium"/>
      <diagonal/>
    </border>
    <border diagonalUp="false" diagonalDown="false">
      <left style="thin"/>
      <right/>
      <top style="thin"/>
      <bottom style="thin"/>
      <diagonal/>
    </border>
    <border diagonalUp="false" diagonalDown="false">
      <left style="medium"/>
      <right/>
      <top style="medium"/>
      <bottom style="thin"/>
      <diagonal/>
    </border>
    <border diagonalUp="false" diagonalDown="false">
      <left style="medium"/>
      <right style="thin"/>
      <top style="medium"/>
      <bottom/>
      <diagonal/>
    </border>
    <border diagonalUp="false" diagonalDown="false">
      <left style="medium"/>
      <right style="medium"/>
      <top style="medium"/>
      <bottom style="thin"/>
      <diagonal/>
    </border>
    <border diagonalUp="false" diagonalDown="false">
      <left style="medium"/>
      <right style="thin"/>
      <top style="medium"/>
      <bottom style="mediu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bottom style="thin"/>
      <diagonal/>
    </border>
    <border diagonalUp="false" diagonalDown="false">
      <left/>
      <right style="thin"/>
      <top/>
      <bottom style="thin"/>
      <diagonal/>
    </border>
    <border diagonalUp="false" diagonalDown="false">
      <left/>
      <right/>
      <top/>
      <bottom style="thin"/>
      <diagonal/>
    </border>
    <border diagonalUp="false" diagonalDown="false">
      <left/>
      <right style="thin"/>
      <top style="thin"/>
      <bottom style="thin"/>
      <diagonal/>
    </border>
    <border diagonalUp="false" diagonalDown="false">
      <left style="medium"/>
      <right/>
      <top style="medium"/>
      <bottom/>
      <diagonal/>
    </border>
    <border diagonalUp="false" diagonalDown="false">
      <left/>
      <right style="medium"/>
      <top style="medium"/>
      <bottom style="thin"/>
      <diagonal/>
    </border>
    <border diagonalUp="false" diagonalDown="false">
      <left/>
      <right style="thin"/>
      <top style="medium"/>
      <bottom style="thin"/>
      <diagonal/>
    </border>
    <border diagonalUp="false" diagonalDown="false">
      <left style="medium"/>
      <right/>
      <top/>
      <bottom style="thin"/>
      <diagonal/>
    </border>
    <border diagonalUp="false" diagonalDown="false">
      <left style="medium"/>
      <right style="thin"/>
      <top/>
      <bottom style="thin"/>
      <diagonal/>
    </border>
    <border diagonalUp="false" diagonalDown="false">
      <left/>
      <right style="medium"/>
      <top/>
      <bottom style="thin"/>
      <diagonal/>
    </border>
    <border diagonalUp="false" diagonalDown="false">
      <left style="thin"/>
      <right style="medium"/>
      <top/>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thick"/>
      <right/>
      <top style="thick"/>
      <bottom style="thick"/>
      <diagonal/>
    </border>
    <border diagonalUp="false" diagonalDown="false">
      <left style="medium"/>
      <right style="medium"/>
      <top style="thick"/>
      <bottom style="thick"/>
      <diagonal/>
    </border>
    <border diagonalUp="false" diagonalDown="false">
      <left/>
      <right style="thick"/>
      <top style="thick"/>
      <bottom style="thick"/>
      <diagonal/>
    </border>
    <border diagonalUp="false" diagonalDown="false">
      <left style="thick"/>
      <right style="thin"/>
      <top/>
      <bottom style="thin"/>
      <diagonal/>
    </border>
    <border diagonalUp="false" diagonalDown="false">
      <left style="thin"/>
      <right style="thick"/>
      <top/>
      <bottom style="thin"/>
      <diagonal/>
    </border>
    <border diagonalUp="false" diagonalDown="false">
      <left style="thick"/>
      <right style="thin"/>
      <top style="thin"/>
      <bottom style="thin"/>
      <diagonal/>
    </border>
    <border diagonalUp="false" diagonalDown="false">
      <left style="thin"/>
      <right style="thick"/>
      <top style="thin"/>
      <bottom style="thin"/>
      <diagonal/>
    </border>
    <border diagonalUp="false" diagonalDown="false">
      <left style="thick"/>
      <right style="thin"/>
      <top style="thin"/>
      <bottom style="thick"/>
      <diagonal/>
    </border>
    <border diagonalUp="false" diagonalDown="false">
      <left/>
      <right style="thin"/>
      <top style="thin"/>
      <bottom style="thick"/>
      <diagonal/>
    </border>
    <border diagonalUp="false" diagonalDown="false">
      <left style="thin"/>
      <right style="thick"/>
      <top style="thin"/>
      <bottom style="thick"/>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22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false" indent="0" shrinkToFit="false"/>
      <protection locked="true" hidden="false"/>
    </xf>
    <xf numFmtId="164" fontId="4" fillId="4" borderId="4"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false" applyProtection="false">
      <alignment horizontal="general" vertical="bottom" textRotation="0" wrapText="false" indent="0" shrinkToFit="false"/>
      <protection locked="true" hidden="false"/>
    </xf>
    <xf numFmtId="164" fontId="0" fillId="5" borderId="6" xfId="0" applyFont="true" applyBorder="true" applyAlignment="fals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general"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general" vertical="bottom" textRotation="0" wrapText="false" indent="0" shrinkToFit="false"/>
      <protection locked="true" hidden="false"/>
    </xf>
    <xf numFmtId="164" fontId="4" fillId="4" borderId="9" xfId="0" applyFont="true" applyBorder="true" applyAlignment="false" applyProtection="false">
      <alignment horizontal="general" vertical="bottom" textRotation="0" wrapText="false" indent="0" shrinkToFit="fals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64" fontId="0" fillId="7" borderId="4"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8"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true" applyProtection="false">
      <alignment horizontal="general" vertical="bottom" textRotation="0" wrapText="false" indent="0" shrinkToFit="false"/>
      <protection locked="true" hidden="false"/>
    </xf>
    <xf numFmtId="164" fontId="4" fillId="2" borderId="13" xfId="0" applyFont="true" applyBorder="true" applyAlignment="true" applyProtection="false">
      <alignment horizontal="general" vertical="bottom" textRotation="0" wrapText="false" indent="0" shrinkToFit="false"/>
      <protection locked="true" hidden="false"/>
    </xf>
    <xf numFmtId="164" fontId="4" fillId="2" borderId="14" xfId="0" applyFont="true" applyBorder="true" applyAlignment="true" applyProtection="false">
      <alignment horizontal="general" vertical="bottom" textRotation="0" wrapText="true" indent="0" shrinkToFit="false"/>
      <protection locked="true" hidden="false"/>
    </xf>
    <xf numFmtId="164" fontId="4" fillId="2" borderId="14" xfId="0" applyFont="true" applyBorder="true" applyAlignment="true" applyProtection="false">
      <alignment horizontal="left" vertical="bottom" textRotation="0" wrapText="false" indent="0" shrinkToFit="false"/>
      <protection locked="true" hidden="false"/>
    </xf>
    <xf numFmtId="164" fontId="4" fillId="2" borderId="13" xfId="0" applyFont="true" applyBorder="true" applyAlignment="true" applyProtection="false">
      <alignment horizontal="center" vertical="bottom" textRotation="0" wrapText="false" indent="0" shrinkToFit="false"/>
      <protection locked="true" hidden="false"/>
    </xf>
    <xf numFmtId="164" fontId="4" fillId="2" borderId="14" xfId="0" applyFont="true" applyBorder="true" applyAlignment="true" applyProtection="false">
      <alignment horizontal="general" vertical="bottom" textRotation="0" wrapText="false" indent="0" shrinkToFit="false"/>
      <protection locked="true" hidden="false"/>
    </xf>
    <xf numFmtId="164" fontId="4" fillId="2" borderId="15" xfId="0" applyFont="true" applyBorder="true" applyAlignment="false" applyProtection="false">
      <alignment horizontal="general" vertical="bottom" textRotation="0" wrapText="false" indent="0" shrinkToFit="false"/>
      <protection locked="true" hidden="false"/>
    </xf>
    <xf numFmtId="164" fontId="4" fillId="2" borderId="14" xfId="0" applyFont="true" applyBorder="true" applyAlignment="false" applyProtection="false">
      <alignment horizontal="general" vertical="bottom" textRotation="0" wrapText="false" indent="0" shrinkToFit="false"/>
      <protection locked="true" hidden="false"/>
    </xf>
    <xf numFmtId="165" fontId="4" fillId="4" borderId="4" xfId="0" applyFont="true" applyBorder="true" applyAlignment="true" applyProtection="false">
      <alignment horizontal="general" vertical="bottom" textRotation="0" wrapText="true" indent="0" shrinkToFit="false"/>
      <protection locked="true" hidden="false"/>
    </xf>
    <xf numFmtId="164" fontId="0" fillId="0" borderId="16" xfId="0" applyFont="true" applyBorder="true" applyAlignment="true" applyProtection="false">
      <alignment horizontal="general" vertical="bottom" textRotation="0" wrapText="true" indent="0" shrinkToFit="false"/>
      <protection locked="true" hidden="false"/>
    </xf>
    <xf numFmtId="166" fontId="0" fillId="0" borderId="17" xfId="0" applyFont="false" applyBorder="true" applyAlignment="true" applyProtection="false">
      <alignment horizontal="left" vertical="bottom" textRotation="0" wrapText="true" indent="0" shrinkToFit="false"/>
      <protection locked="true" hidden="false"/>
    </xf>
    <xf numFmtId="166" fontId="0" fillId="0" borderId="17" xfId="0" applyFont="false" applyBorder="true" applyAlignment="false" applyProtection="false">
      <alignment horizontal="general" vertical="bottom" textRotation="0" wrapText="false" indent="0" shrinkToFit="false"/>
      <protection locked="true" hidden="false"/>
    </xf>
    <xf numFmtId="166" fontId="0" fillId="0" borderId="18"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true" indent="0" shrinkToFit="false"/>
      <protection locked="true" hidden="false"/>
    </xf>
    <xf numFmtId="166" fontId="0" fillId="0" borderId="16" xfId="0" applyFont="false" applyBorder="true" applyAlignment="true" applyProtection="false">
      <alignment horizontal="left" vertical="bottom" textRotation="0" wrapText="true" indent="0" shrinkToFit="false"/>
      <protection locked="true" hidden="false"/>
    </xf>
    <xf numFmtId="166" fontId="0" fillId="0" borderId="16"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general" vertical="bottom" textRotation="0" wrapText="true" indent="0" shrinkToFit="false"/>
      <protection locked="true" hidden="false"/>
    </xf>
    <xf numFmtId="164" fontId="0" fillId="0" borderId="5" xfId="0" applyFont="true" applyBorder="true" applyAlignment="true" applyProtection="false">
      <alignment horizontal="general" vertical="bottom" textRotation="0" wrapText="tru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0" borderId="1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4" borderId="13" xfId="0" applyFont="true" applyBorder="true" applyAlignment="true" applyProtection="false">
      <alignment horizontal="general" vertical="bottom" textRotation="0" wrapText="true" indent="0" shrinkToFit="false"/>
      <protection locked="true" hidden="false"/>
    </xf>
    <xf numFmtId="164" fontId="4" fillId="4" borderId="19" xfId="0" applyFont="true" applyBorder="true" applyAlignment="true" applyProtection="false">
      <alignment horizontal="center" vertical="bottom" textRotation="0" wrapText="true" indent="0" shrinkToFit="false"/>
      <protection locked="true" hidden="false"/>
    </xf>
    <xf numFmtId="164" fontId="4" fillId="4" borderId="20" xfId="0" applyFont="true" applyBorder="true" applyAlignment="true" applyProtection="false">
      <alignment horizontal="center" vertical="bottom" textRotation="0" wrapText="true" indent="0" shrinkToFit="false"/>
      <protection locked="true" hidden="false"/>
    </xf>
    <xf numFmtId="164" fontId="4" fillId="4" borderId="21" xfId="0" applyFont="true" applyBorder="true" applyAlignment="true" applyProtection="false">
      <alignment horizontal="center" vertical="bottom" textRotation="0" wrapText="true" indent="0" shrinkToFit="false"/>
      <protection locked="true" hidden="false"/>
    </xf>
    <xf numFmtId="164" fontId="4" fillId="9" borderId="22" xfId="0" applyFont="true" applyBorder="true" applyAlignment="true" applyProtection="false">
      <alignment horizontal="center"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9" fillId="0" borderId="6"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5" fillId="0" borderId="16"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23" xfId="0" applyFont="true" applyBorder="true" applyAlignment="false" applyProtection="false">
      <alignment horizontal="general" vertical="bottom" textRotation="0" wrapText="false" indent="0" shrinkToFit="false"/>
      <protection locked="true" hidden="false"/>
    </xf>
    <xf numFmtId="164" fontId="4" fillId="9" borderId="18" xfId="0" applyFont="true" applyBorder="true" applyAlignment="true" applyProtection="false">
      <alignment horizontal="general" vertical="bottom" textRotation="0" wrapText="true" indent="0" shrinkToFit="false"/>
      <protection locked="true" hidden="false"/>
    </xf>
    <xf numFmtId="167" fontId="9" fillId="4" borderId="16" xfId="0" applyFont="true" applyBorder="true" applyAlignment="true" applyProtection="false">
      <alignment horizontal="center" vertical="bottom" textRotation="0" wrapText="true" indent="0" shrinkToFit="false"/>
      <protection locked="true" hidden="false"/>
    </xf>
    <xf numFmtId="167" fontId="4" fillId="9" borderId="16" xfId="0" applyFont="true" applyBorder="true" applyAlignment="false" applyProtection="false">
      <alignment horizontal="general" vertical="bottom" textRotation="0" wrapText="false" indent="0" shrinkToFit="false"/>
      <protection locked="true" hidden="false"/>
    </xf>
    <xf numFmtId="164" fontId="4" fillId="9" borderId="18" xfId="0" applyFont="true" applyBorder="true" applyAlignment="false" applyProtection="false">
      <alignment horizontal="general" vertical="bottom" textRotation="0" wrapText="false" indent="0" shrinkToFit="false"/>
      <protection locked="true" hidden="false"/>
    </xf>
    <xf numFmtId="164" fontId="4" fillId="9" borderId="16" xfId="0" applyFont="true" applyBorder="true" applyAlignment="false" applyProtection="false">
      <alignment horizontal="general" vertical="bottom" textRotation="0" wrapText="false" indent="0" shrinkToFit="false"/>
      <protection locked="true" hidden="false"/>
    </xf>
    <xf numFmtId="164" fontId="9" fillId="0" borderId="24" xfId="0" applyFont="true" applyBorder="true" applyAlignment="false" applyProtection="false">
      <alignment horizontal="general" vertical="bottom" textRotation="0" wrapText="false" indent="0" shrinkToFit="false"/>
      <protection locked="true" hidden="false"/>
    </xf>
    <xf numFmtId="164" fontId="4" fillId="9" borderId="25" xfId="0" applyFont="true" applyBorder="true" applyAlignment="false" applyProtection="false">
      <alignment horizontal="general" vertical="bottom" textRotation="0" wrapText="false" indent="0" shrinkToFit="false"/>
      <protection locked="true" hidden="false"/>
    </xf>
    <xf numFmtId="168" fontId="0" fillId="0" borderId="16" xfId="0" applyFont="true" applyBorder="true" applyAlignment="false" applyProtection="false">
      <alignment horizontal="general" vertical="bottom" textRotation="0" wrapText="false" indent="0" shrinkToFit="false"/>
      <protection locked="true" hidden="false"/>
    </xf>
    <xf numFmtId="168" fontId="0" fillId="9" borderId="16" xfId="0" applyFont="true" applyBorder="true" applyAlignment="false" applyProtection="false">
      <alignment horizontal="general" vertical="bottom" textRotation="0" wrapText="false" indent="0" shrinkToFit="false"/>
      <protection locked="true" hidden="false"/>
    </xf>
    <xf numFmtId="168" fontId="0" fillId="0" borderId="16" xfId="0" applyFont="false" applyBorder="true" applyAlignment="false" applyProtection="false">
      <alignment horizontal="general" vertical="bottom" textRotation="0" wrapText="false" indent="0" shrinkToFit="false"/>
      <protection locked="true" hidden="false"/>
    </xf>
    <xf numFmtId="168" fontId="0" fillId="9" borderId="16" xfId="0" applyFont="false" applyBorder="true" applyAlignment="false" applyProtection="false">
      <alignment horizontal="general" vertical="bottom" textRotation="0" wrapText="false" indent="0" shrinkToFit="false"/>
      <protection locked="true" hidden="false"/>
    </xf>
    <xf numFmtId="164" fontId="9" fillId="0" borderId="26"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4" borderId="13" xfId="0" applyFont="true" applyBorder="true" applyAlignment="true" applyProtection="false">
      <alignment horizontal="center" vertical="bottom" textRotation="0" wrapText="true" indent="0" shrinkToFit="false"/>
      <protection locked="true" hidden="false"/>
    </xf>
    <xf numFmtId="164" fontId="4" fillId="4" borderId="27" xfId="0" applyFont="true" applyBorder="true" applyAlignment="true" applyProtection="false">
      <alignment horizontal="center" vertical="bottom" textRotation="0" wrapText="true" indent="0" shrinkToFit="false"/>
      <protection locked="true" hidden="false"/>
    </xf>
    <xf numFmtId="164" fontId="4" fillId="4" borderId="16" xfId="0" applyFont="true" applyBorder="true" applyAlignment="true" applyProtection="false">
      <alignment horizontal="center" vertical="bottom" textRotation="0" wrapText="true" indent="0" shrinkToFit="false"/>
      <protection locked="true" hidden="false"/>
    </xf>
    <xf numFmtId="164" fontId="4" fillId="4" borderId="14" xfId="0" applyFont="true" applyBorder="true" applyAlignment="true" applyProtection="false">
      <alignment horizontal="general" vertical="bottom" textRotation="0" wrapText="true" indent="0" shrinkToFit="false"/>
      <protection locked="true" hidden="false"/>
    </xf>
    <xf numFmtId="164" fontId="4" fillId="4" borderId="28" xfId="0" applyFont="true" applyBorder="true" applyAlignment="true" applyProtection="false">
      <alignment horizontal="center" vertical="bottom" textRotation="0" wrapText="true" indent="0" shrinkToFit="false"/>
      <protection locked="true" hidden="false"/>
    </xf>
    <xf numFmtId="164" fontId="4" fillId="4" borderId="3" xfId="0" applyFont="true" applyBorder="true" applyAlignment="true" applyProtection="false">
      <alignment horizontal="center" vertical="bottom" textRotation="0" wrapText="true" indent="0" shrinkToFit="false"/>
      <protection locked="true" hidden="false"/>
    </xf>
    <xf numFmtId="164" fontId="4" fillId="4" borderId="29" xfId="0" applyFont="true" applyBorder="true" applyAlignment="true" applyProtection="false">
      <alignment horizontal="center" vertical="bottom" textRotation="0" wrapText="true" indent="0" shrinkToFit="false"/>
      <protection locked="true" hidden="false"/>
    </xf>
    <xf numFmtId="164" fontId="4" fillId="4" borderId="18" xfId="0" applyFont="true" applyBorder="true" applyAlignment="true" applyProtection="false">
      <alignment horizontal="center" vertical="bottom" textRotation="0" wrapText="true" indent="0" shrinkToFit="false"/>
      <protection locked="true" hidden="false"/>
    </xf>
    <xf numFmtId="164" fontId="4" fillId="9" borderId="30" xfId="0" applyFont="true" applyBorder="true" applyAlignment="false" applyProtection="false">
      <alignment horizontal="general" vertical="bottom" textRotation="0" wrapText="false" indent="0" shrinkToFit="false"/>
      <protection locked="true" hidden="false"/>
    </xf>
    <xf numFmtId="169" fontId="10" fillId="0" borderId="1" xfId="0" applyFont="true" applyBorder="true" applyAlignment="false" applyProtection="false">
      <alignment horizontal="general" vertical="bottom" textRotation="0" wrapText="false" indent="0" shrinkToFit="false"/>
      <protection locked="true" hidden="false"/>
    </xf>
    <xf numFmtId="169" fontId="5" fillId="0" borderId="17" xfId="0" applyFont="true" applyBorder="true" applyAlignment="false" applyProtection="false">
      <alignment horizontal="general" vertical="bottom" textRotation="0" wrapText="false" indent="0" shrinkToFit="false"/>
      <protection locked="true" hidden="false"/>
    </xf>
    <xf numFmtId="169" fontId="5" fillId="0" borderId="30" xfId="0" applyFont="true" applyBorder="true" applyAlignment="false" applyProtection="false">
      <alignment horizontal="general" vertical="bottom" textRotation="0" wrapText="false" indent="0" shrinkToFit="false"/>
      <protection locked="true" hidden="false"/>
    </xf>
    <xf numFmtId="166" fontId="0" fillId="0" borderId="16" xfId="21" applyFont="true" applyBorder="true" applyAlignment="false" applyProtection="false">
      <alignment horizontal="general" vertical="bottom" textRotation="0" wrapText="false" indent="0" shrinkToFit="false"/>
      <protection locked="true" hidden="false"/>
    </xf>
    <xf numFmtId="166" fontId="0" fillId="9" borderId="16" xfId="0" applyFont="false" applyBorder="true" applyAlignment="false" applyProtection="false">
      <alignment horizontal="general" vertical="bottom" textRotation="0" wrapText="false" indent="0" shrinkToFit="false"/>
      <protection locked="true" hidden="false"/>
    </xf>
    <xf numFmtId="164" fontId="0" fillId="9" borderId="16" xfId="0" applyFont="false" applyBorder="true" applyAlignment="false" applyProtection="false">
      <alignment horizontal="general" vertical="bottom" textRotation="0" wrapText="false" indent="0" shrinkToFit="false"/>
      <protection locked="true" hidden="false"/>
    </xf>
    <xf numFmtId="169" fontId="0" fillId="9" borderId="16" xfId="0" applyFont="false" applyBorder="true" applyAlignment="false" applyProtection="false">
      <alignment horizontal="general" vertical="bottom" textRotation="0" wrapText="false" indent="0" shrinkToFit="false"/>
      <protection locked="true" hidden="false"/>
    </xf>
    <xf numFmtId="166" fontId="0" fillId="9" borderId="16" xfId="0" applyFont="true" applyBorder="tru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6" fontId="0" fillId="10" borderId="16" xfId="0" applyFont="true" applyBorder="true" applyAlignment="false" applyProtection="false">
      <alignment horizontal="general" vertical="bottom" textRotation="0" wrapText="false" indent="0" shrinkToFit="false"/>
      <protection locked="true" hidden="false"/>
    </xf>
    <xf numFmtId="166" fontId="0" fillId="11" borderId="16" xfId="0" applyFont="false" applyBorder="true" applyAlignment="false" applyProtection="false">
      <alignment horizontal="general" vertical="bottom" textRotation="0" wrapText="false" indent="0" shrinkToFit="false"/>
      <protection locked="true" hidden="false"/>
    </xf>
    <xf numFmtId="169" fontId="5" fillId="0" borderId="1" xfId="0" applyFont="true" applyBorder="true" applyAlignment="false" applyProtection="false">
      <alignment horizontal="general" vertical="bottom" textRotation="0" wrapText="false" indent="0" shrinkToFit="false"/>
      <protection locked="true" hidden="false"/>
    </xf>
    <xf numFmtId="169" fontId="4" fillId="9" borderId="26" xfId="0" applyFont="true" applyBorder="true" applyAlignment="false" applyProtection="false">
      <alignment horizontal="general" vertical="bottom" textRotation="0" wrapText="false" indent="0" shrinkToFit="false"/>
      <protection locked="true" hidden="false"/>
    </xf>
    <xf numFmtId="169" fontId="0" fillId="9" borderId="9" xfId="0" applyFont="true" applyBorder="true" applyAlignment="false" applyProtection="false">
      <alignment horizontal="general" vertical="bottom" textRotation="0" wrapText="false" indent="0" shrinkToFit="false"/>
      <protection locked="true" hidden="false"/>
    </xf>
    <xf numFmtId="169" fontId="0" fillId="9" borderId="3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32"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9" fontId="5" fillId="10" borderId="33" xfId="0" applyFont="true" applyBorder="true" applyAlignment="false" applyProtection="false">
      <alignment horizontal="general" vertical="bottom" textRotation="0" wrapText="false" indent="0" shrinkToFit="false"/>
      <protection locked="true" hidden="false"/>
    </xf>
    <xf numFmtId="169" fontId="5" fillId="3" borderId="33"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4" fontId="4" fillId="4" borderId="1"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0" fillId="0" borderId="10"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9" fillId="2" borderId="34" xfId="0" applyFont="true" applyBorder="true" applyAlignment="true" applyProtection="false">
      <alignment horizontal="general" vertical="bottom" textRotation="90" wrapText="false" indent="0" shrinkToFit="false"/>
      <protection locked="true" hidden="false"/>
    </xf>
    <xf numFmtId="164" fontId="9" fillId="2" borderId="23" xfId="0" applyFont="true" applyBorder="true" applyAlignment="true" applyProtection="false">
      <alignment horizontal="general" vertical="bottom" textRotation="90" wrapText="false" indent="0" shrinkToFit="false"/>
      <protection locked="true" hidden="false"/>
    </xf>
    <xf numFmtId="164" fontId="4" fillId="12" borderId="35" xfId="0" applyFont="true" applyBorder="true" applyAlignment="false" applyProtection="false">
      <alignment horizontal="general" vertical="bottom" textRotation="0" wrapText="false" indent="0" shrinkToFit="false"/>
      <protection locked="true" hidden="false"/>
    </xf>
    <xf numFmtId="164" fontId="5" fillId="0" borderId="32" xfId="0" applyFont="true" applyBorder="true" applyAlignment="false" applyProtection="false">
      <alignment horizontal="general" vertical="bottom" textRotation="0" wrapText="false" indent="0" shrinkToFit="false"/>
      <protection locked="true" hidden="false"/>
    </xf>
    <xf numFmtId="164" fontId="4" fillId="0" borderId="24"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36" xfId="0" applyFont="true" applyBorder="true" applyAlignment="false" applyProtection="false">
      <alignment horizontal="general" vertical="bottom" textRotation="0" wrapText="false" indent="0" shrinkToFit="false"/>
      <protection locked="true" hidden="false"/>
    </xf>
    <xf numFmtId="164" fontId="4" fillId="2" borderId="13" xfId="0" applyFont="true" applyBorder="true" applyAlignment="false" applyProtection="false">
      <alignment horizontal="general" vertical="bottom" textRotation="0" wrapText="false" indent="0" shrinkToFit="false"/>
      <protection locked="true" hidden="false"/>
    </xf>
    <xf numFmtId="164" fontId="4" fillId="2" borderId="36" xfId="0" applyFont="true" applyBorder="true" applyAlignment="true" applyProtection="false">
      <alignment horizontal="general" vertical="bottom" textRotation="90" wrapText="false" indent="0" shrinkToFit="false"/>
      <protection locked="true" hidden="false"/>
    </xf>
    <xf numFmtId="164" fontId="4" fillId="2" borderId="37" xfId="0" applyFont="true" applyBorder="true" applyAlignment="true" applyProtection="false">
      <alignment horizontal="general" vertical="bottom" textRotation="90" wrapText="false" indent="0" shrinkToFit="false"/>
      <protection locked="true" hidden="false"/>
    </xf>
    <xf numFmtId="164" fontId="4" fillId="2" borderId="38" xfId="0" applyFont="true" applyBorder="true" applyAlignment="true" applyProtection="false">
      <alignment horizontal="general" vertical="bottom" textRotation="90" wrapText="true" indent="0" shrinkToFit="false"/>
      <protection locked="true" hidden="false"/>
    </xf>
    <xf numFmtId="164" fontId="13" fillId="12" borderId="39" xfId="0" applyFont="true" applyBorder="true" applyAlignment="false" applyProtection="false">
      <alignment horizontal="general" vertical="bottom" textRotation="0" wrapText="false" indent="0" shrinkToFit="false"/>
      <protection locked="true" hidden="false"/>
    </xf>
    <xf numFmtId="169" fontId="5" fillId="0" borderId="40" xfId="0" applyFont="true" applyBorder="true" applyAlignment="false" applyProtection="false">
      <alignment horizontal="general" vertical="bottom" textRotation="0" wrapText="false" indent="0" shrinkToFit="false"/>
      <protection locked="true" hidden="false"/>
    </xf>
    <xf numFmtId="169" fontId="5" fillId="0" borderId="18" xfId="0" applyFont="true" applyBorder="true" applyAlignment="false" applyProtection="false">
      <alignment horizontal="general" vertical="bottom" textRotation="0" wrapText="false" indent="0" shrinkToFit="false"/>
      <protection locked="true" hidden="false"/>
    </xf>
    <xf numFmtId="169" fontId="5" fillId="0" borderId="41" xfId="0" applyFont="true" applyBorder="true" applyAlignment="false" applyProtection="false">
      <alignment horizontal="general" vertical="bottom" textRotation="0" wrapText="false" indent="0" shrinkToFit="false"/>
      <protection locked="true" hidden="false"/>
    </xf>
    <xf numFmtId="169" fontId="4" fillId="0" borderId="33" xfId="0" applyFont="true" applyBorder="true" applyAlignment="false" applyProtection="false">
      <alignment horizontal="general" vertical="bottom" textRotation="0" wrapText="false" indent="0" shrinkToFit="false"/>
      <protection locked="true" hidden="false"/>
    </xf>
    <xf numFmtId="166" fontId="0" fillId="0" borderId="13" xfId="0" applyFont="false" applyBorder="true" applyAlignment="false" applyProtection="false">
      <alignment horizontal="general" vertical="bottom" textRotation="0" wrapText="false" indent="0" shrinkToFit="false"/>
      <protection locked="true" hidden="false"/>
    </xf>
    <xf numFmtId="164" fontId="13" fillId="13" borderId="35" xfId="0" applyFont="true" applyBorder="true" applyAlignment="false" applyProtection="false">
      <alignment horizontal="general" vertical="bottom" textRotation="0" wrapText="false" indent="0" shrinkToFit="false"/>
      <protection locked="true" hidden="false"/>
    </xf>
    <xf numFmtId="169" fontId="5" fillId="0" borderId="42" xfId="0" applyFont="true" applyBorder="true" applyAlignment="false" applyProtection="false">
      <alignment horizontal="general" vertical="bottom" textRotation="0" wrapText="false" indent="0" shrinkToFit="false"/>
      <protection locked="true" hidden="false"/>
    </xf>
    <xf numFmtId="169" fontId="5" fillId="0" borderId="16" xfId="0" applyFont="true" applyBorder="true" applyAlignment="false" applyProtection="false">
      <alignment horizontal="general" vertical="bottom" textRotation="0" wrapText="false" indent="0" shrinkToFit="false"/>
      <protection locked="true" hidden="false"/>
    </xf>
    <xf numFmtId="164" fontId="13" fillId="14" borderId="35" xfId="0" applyFont="true" applyBorder="true" applyAlignment="false" applyProtection="false">
      <alignment horizontal="general" vertical="bottom" textRotation="0" wrapText="false" indent="0" shrinkToFit="false"/>
      <protection locked="true" hidden="false"/>
    </xf>
    <xf numFmtId="169" fontId="14" fillId="0" borderId="16" xfId="0" applyFont="true" applyBorder="true" applyAlignment="false" applyProtection="false">
      <alignment horizontal="general" vertical="bottom" textRotation="0" wrapText="false" indent="0" shrinkToFit="false"/>
      <protection locked="true" hidden="false"/>
    </xf>
    <xf numFmtId="169" fontId="4" fillId="0" borderId="36" xfId="0" applyFont="true" applyBorder="true" applyAlignment="false" applyProtection="false">
      <alignment horizontal="general" vertical="bottom" textRotation="0" wrapText="false" indent="0" shrinkToFit="false"/>
      <protection locked="true" hidden="false"/>
    </xf>
    <xf numFmtId="166" fontId="0" fillId="0" borderId="13" xfId="0" applyFont="tru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4" fillId="4" borderId="37" xfId="0" applyFont="true" applyBorder="true" applyAlignment="true" applyProtection="false">
      <alignment horizontal="general" vertical="bottom" textRotation="0" wrapText="true" indent="0" shrinkToFit="false"/>
      <protection locked="true" hidden="false"/>
    </xf>
    <xf numFmtId="164" fontId="4" fillId="4" borderId="38" xfId="0" applyFont="true" applyBorder="true" applyAlignment="true" applyProtection="false">
      <alignment horizontal="general" vertical="bottom" textRotation="0" wrapText="true" indent="0" shrinkToFit="false"/>
      <protection locked="true" hidden="false"/>
    </xf>
    <xf numFmtId="164" fontId="4" fillId="4" borderId="13" xfId="0" applyFont="true" applyBorder="true" applyAlignment="true" applyProtection="false">
      <alignment horizontal="center" vertical="bottom" textRotation="0" wrapText="false" indent="0" shrinkToFit="false"/>
      <protection locked="true" hidden="false"/>
    </xf>
    <xf numFmtId="164" fontId="4" fillId="4" borderId="38" xfId="0" applyFont="true" applyBorder="true" applyAlignment="true" applyProtection="false">
      <alignment horizontal="center" vertical="bottom" textRotation="0" wrapText="false" indent="0" shrinkToFit="false"/>
      <protection locked="true" hidden="false"/>
    </xf>
    <xf numFmtId="164" fontId="4" fillId="4" borderId="43" xfId="0" applyFont="true" applyBorder="true" applyAlignment="true" applyProtection="false">
      <alignment horizontal="general" vertical="bottom" textRotation="0" wrapText="true" indent="0" shrinkToFit="false"/>
      <protection locked="true" hidden="false"/>
    </xf>
    <xf numFmtId="164" fontId="4" fillId="4" borderId="34" xfId="0" applyFont="true" applyBorder="true" applyAlignment="true" applyProtection="false">
      <alignment horizontal="center" vertical="bottom" textRotation="0" wrapText="true" indent="0" shrinkToFit="false"/>
      <protection locked="true" hidden="false"/>
    </xf>
    <xf numFmtId="164" fontId="4" fillId="4" borderId="23" xfId="0" applyFont="true" applyBorder="true" applyAlignment="true" applyProtection="false">
      <alignment horizontal="center" vertical="bottom" textRotation="0" wrapText="true" indent="0" shrinkToFit="false"/>
      <protection locked="true" hidden="false"/>
    </xf>
    <xf numFmtId="164" fontId="4" fillId="4" borderId="15" xfId="0" applyFont="true" applyBorder="true" applyAlignment="true" applyProtection="false">
      <alignment horizontal="center" vertical="bottom" textRotation="0" wrapText="true" indent="0" shrinkToFit="false"/>
      <protection locked="true" hidden="false"/>
    </xf>
    <xf numFmtId="164" fontId="4" fillId="0" borderId="35" xfId="0" applyFont="true" applyBorder="true" applyAlignment="false" applyProtection="false">
      <alignment horizontal="general" vertical="bottom" textRotation="0" wrapText="false" indent="0" shrinkToFit="false"/>
      <protection locked="true" hidden="false"/>
    </xf>
    <xf numFmtId="164" fontId="4" fillId="0" borderId="33"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44" xfId="0" applyFont="false" applyBorder="true" applyAlignment="false" applyProtection="false">
      <alignment horizontal="general" vertical="bottom" textRotation="0" wrapText="false" indent="0" shrinkToFit="false"/>
      <protection locked="true" hidden="false"/>
    </xf>
    <xf numFmtId="164" fontId="0" fillId="0" borderId="45"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4" fillId="0" borderId="39" xfId="0" applyFont="true" applyBorder="true" applyAlignment="false" applyProtection="false">
      <alignment horizontal="general" vertical="bottom" textRotation="0" wrapText="false" indent="0" shrinkToFit="false"/>
      <protection locked="true" hidden="false"/>
    </xf>
    <xf numFmtId="164" fontId="4" fillId="0" borderId="46" xfId="0" applyFont="true" applyBorder="true" applyAlignment="false" applyProtection="false">
      <alignment horizontal="general" vertical="bottom" textRotation="0" wrapText="false" indent="0" shrinkToFit="false"/>
      <protection locked="true" hidden="false"/>
    </xf>
    <xf numFmtId="164" fontId="0" fillId="0" borderId="47" xfId="0" applyFont="false" applyBorder="true" applyAlignment="fals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0" fillId="0" borderId="48" xfId="0" applyFont="fals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4" fillId="0" borderId="50" xfId="0" applyFont="tru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42" xfId="0" applyFont="false" applyBorder="true" applyAlignment="false" applyProtection="false">
      <alignment horizontal="general" vertical="bottom" textRotation="0" wrapText="false" indent="0" shrinkToFit="false"/>
      <protection locked="true" hidden="false"/>
    </xf>
    <xf numFmtId="164" fontId="0" fillId="0" borderId="51" xfId="0" applyFont="fals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51" xfId="0" applyFont="true" applyBorder="true" applyAlignment="false" applyProtection="false">
      <alignment horizontal="general" vertical="bottom" textRotation="0" wrapText="false" indent="0" shrinkToFit="false"/>
      <protection locked="true" hidden="false"/>
    </xf>
    <xf numFmtId="164" fontId="0" fillId="0" borderId="4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13" fillId="0" borderId="50" xfId="0" applyFont="true" applyBorder="true" applyAlignment="false" applyProtection="false">
      <alignment horizontal="general" vertical="bottom" textRotation="0" wrapText="false" indent="0" shrinkToFit="false"/>
      <protection locked="true" hidden="false"/>
    </xf>
    <xf numFmtId="164" fontId="4" fillId="0" borderId="37" xfId="0" applyFont="true" applyBorder="true" applyAlignment="false" applyProtection="false">
      <alignment horizontal="general" vertical="bottom" textRotation="0" wrapText="false" indent="0" shrinkToFit="false"/>
      <protection locked="true" hidden="false"/>
    </xf>
    <xf numFmtId="164" fontId="4" fillId="0" borderId="38" xfId="0" applyFont="true" applyBorder="true" applyAlignment="false" applyProtection="false">
      <alignment horizontal="general" vertical="bottom" textRotation="0" wrapText="false" indent="0" shrinkToFit="false"/>
      <protection locked="true" hidden="false"/>
    </xf>
    <xf numFmtId="164" fontId="4" fillId="0" borderId="20" xfId="0" applyFont="true" applyBorder="true" applyAlignment="false" applyProtection="false">
      <alignment horizontal="general" vertical="bottom" textRotation="0" wrapText="false" indent="0" shrinkToFit="false"/>
      <protection locked="true" hidden="false"/>
    </xf>
    <xf numFmtId="164" fontId="4" fillId="0" borderId="21" xfId="0" applyFont="true" applyBorder="true" applyAlignment="false" applyProtection="false">
      <alignment horizontal="general" vertical="bottom" textRotation="0" wrapText="false" indent="0" shrinkToFit="false"/>
      <protection locked="true" hidden="false"/>
    </xf>
    <xf numFmtId="164" fontId="4" fillId="2" borderId="36" xfId="0" applyFont="true" applyBorder="true" applyAlignment="false" applyProtection="false">
      <alignment horizontal="general" vertical="bottom" textRotation="0" wrapText="false" indent="0" shrinkToFit="false"/>
      <protection locked="true" hidden="false"/>
    </xf>
    <xf numFmtId="164" fontId="0" fillId="2" borderId="21" xfId="0" applyFont="false" applyBorder="true" applyAlignment="false" applyProtection="false">
      <alignment horizontal="general" vertical="bottom" textRotation="0" wrapText="false" indent="0" shrinkToFit="false"/>
      <protection locked="true" hidden="false"/>
    </xf>
    <xf numFmtId="164" fontId="4" fillId="4" borderId="47" xfId="0" applyFont="true" applyBorder="true" applyAlignment="false" applyProtection="false">
      <alignment horizontal="general" vertical="bottom" textRotation="0" wrapText="false" indent="0" shrinkToFit="false"/>
      <protection locked="true" hidden="false"/>
    </xf>
    <xf numFmtId="164" fontId="4" fillId="2" borderId="52" xfId="0" applyFont="true" applyBorder="true" applyAlignment="true" applyProtection="false">
      <alignment horizontal="general" vertical="bottom" textRotation="0" wrapText="true" indent="0" shrinkToFit="false"/>
      <protection locked="true" hidden="false"/>
    </xf>
    <xf numFmtId="164" fontId="4" fillId="2" borderId="53" xfId="0" applyFont="true" applyBorder="true" applyAlignment="true" applyProtection="false">
      <alignment horizontal="center" vertical="bottom" textRotation="0" wrapText="false" indent="0" shrinkToFit="false"/>
      <protection locked="true" hidden="false"/>
    </xf>
    <xf numFmtId="164" fontId="4" fillId="2" borderId="54" xfId="0" applyFont="true" applyBorder="true" applyAlignment="true" applyProtection="false">
      <alignment horizontal="center" vertical="bottom" textRotation="0" wrapText="false" indent="0" shrinkToFit="false"/>
      <protection locked="true" hidden="false"/>
    </xf>
    <xf numFmtId="164" fontId="4" fillId="0" borderId="55" xfId="0" applyFont="true" applyBorder="true" applyAlignment="true" applyProtection="false">
      <alignment horizontal="general" vertical="center" textRotation="0" wrapText="false" indent="0" shrinkToFit="false"/>
      <protection locked="true" hidden="false"/>
    </xf>
    <xf numFmtId="164" fontId="0" fillId="0" borderId="40" xfId="0" applyFont="true" applyBorder="true" applyAlignment="true" applyProtection="false">
      <alignment horizontal="general" vertical="center" textRotation="0" wrapText="true" indent="0" shrinkToFit="false"/>
      <protection locked="true" hidden="false"/>
    </xf>
    <xf numFmtId="164" fontId="0" fillId="0" borderId="56" xfId="0" applyFont="true" applyBorder="true" applyAlignment="true" applyProtection="false">
      <alignment horizontal="left" vertical="center" textRotation="0" wrapText="true" indent="0" shrinkToFit="false"/>
      <protection locked="true" hidden="false"/>
    </xf>
    <xf numFmtId="164" fontId="4" fillId="0" borderId="57" xfId="0" applyFont="true" applyBorder="true" applyAlignment="true" applyProtection="false">
      <alignment horizontal="general" vertical="center" textRotation="0" wrapText="false" indent="0" shrinkToFit="false"/>
      <protection locked="true" hidden="false"/>
    </xf>
    <xf numFmtId="164" fontId="0" fillId="0" borderId="42" xfId="0" applyFont="true" applyBorder="true" applyAlignment="true" applyProtection="false">
      <alignment horizontal="general" vertical="center" textRotation="0" wrapText="true" indent="0" shrinkToFit="false"/>
      <protection locked="true" hidden="false"/>
    </xf>
    <xf numFmtId="164" fontId="0" fillId="0" borderId="58" xfId="0" applyFont="true" applyBorder="true" applyAlignment="true" applyProtection="false">
      <alignment horizontal="left" vertical="center" textRotation="0" wrapText="true" indent="0" shrinkToFit="false"/>
      <protection locked="true" hidden="false"/>
    </xf>
    <xf numFmtId="164" fontId="4" fillId="0" borderId="59" xfId="0" applyFont="true" applyBorder="true" applyAlignment="true" applyProtection="false">
      <alignment horizontal="general" vertical="center" textRotation="0" wrapText="false" indent="0" shrinkToFit="false"/>
      <protection locked="true" hidden="false"/>
    </xf>
    <xf numFmtId="164" fontId="0" fillId="0" borderId="60" xfId="0" applyFont="true" applyBorder="true" applyAlignment="true" applyProtection="false">
      <alignment horizontal="general" vertical="center" textRotation="0" wrapText="true" indent="0" shrinkToFit="false"/>
      <protection locked="true" hidden="false"/>
    </xf>
    <xf numFmtId="164" fontId="0" fillId="0" borderId="61" xfId="0" applyFont="true" applyBorder="true" applyAlignment="true" applyProtection="false">
      <alignment horizontal="left" vertical="center" textRotation="0" wrapText="true" indent="0" shrinkToFit="false"/>
      <protection locked="true" hidden="false"/>
    </xf>
    <xf numFmtId="164" fontId="4" fillId="2" borderId="37" xfId="0" applyFont="true" applyBorder="true" applyAlignment="true" applyProtection="false">
      <alignment horizontal="center" vertical="bottom" textRotation="0" wrapText="false" indent="0" shrinkToFit="false"/>
      <protection locked="true" hidden="false"/>
    </xf>
    <xf numFmtId="164" fontId="4" fillId="2" borderId="38"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0" fillId="0" borderId="28"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4" fillId="2" borderId="20" xfId="0" applyFont="true" applyBorder="true" applyAlignment="true" applyProtection="false">
      <alignment horizontal="center" vertical="bottom" textRotation="0" wrapText="false" indent="0" shrinkToFit="false"/>
      <protection locked="true" hidden="false"/>
    </xf>
    <xf numFmtId="164" fontId="4" fillId="2" borderId="21" xfId="0" applyFont="true" applyBorder="true" applyAlignment="true" applyProtection="false">
      <alignment horizontal="center" vertical="bottom"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7" fontId="0" fillId="0" borderId="20" xfId="0" applyFont="true" applyBorder="true" applyAlignment="true" applyProtection="false">
      <alignment horizontal="center" vertical="center"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7" fontId="0" fillId="0" borderId="45" xfId="0" applyFont="true" applyBorder="true" applyAlignment="tru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true" indent="0" shrinkToFit="false"/>
      <protection locked="true" hidden="false"/>
    </xf>
    <xf numFmtId="171" fontId="0" fillId="0" borderId="16" xfId="0" applyFont="fals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71" fontId="0" fillId="0" borderId="25" xfId="0" applyFont="false" applyBorder="true" applyAlignment="true" applyProtection="false">
      <alignment horizontal="center" vertical="center" textRotation="0" wrapText="false" indent="0" shrinkToFit="false"/>
      <protection locked="true" hidden="false"/>
    </xf>
    <xf numFmtId="171" fontId="0" fillId="0" borderId="0" xfId="0" applyFont="fals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0" fillId="0" borderId="36" xfId="0" applyFont="true" applyBorder="true" applyAlignment="true" applyProtection="false">
      <alignment horizontal="center" vertical="center" textRotation="0" wrapText="true" indent="0" shrinkToFit="false"/>
      <protection locked="true" hidden="false"/>
    </xf>
    <xf numFmtId="172" fontId="0" fillId="0" borderId="16" xfId="0" applyFont="true" applyBorder="true" applyAlignment="true" applyProtection="false">
      <alignment horizontal="center" vertical="bottom" textRotation="0" wrapText="false" indent="0" shrinkToFit="false"/>
      <protection locked="true" hidden="false"/>
    </xf>
    <xf numFmtId="164" fontId="6" fillId="0" borderId="5" xfId="20" applyFont="false" applyBorder="true" applyAlignment="true" applyProtection="true">
      <alignment horizontal="center"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72" fontId="0" fillId="0" borderId="16" xfId="0" applyFont="fals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TableStyleLight1" xfId="21" builtinId="54" customBuiltin="true"/>
    <cellStyle name="*unknown*" xfId="20" builtinId="8" customBuiltin="false"/>
  </cellStyles>
  <dxfs count="15">
    <dxf>
      <font>
        <sz val="10"/>
        <name val="Arial"/>
        <family val="2"/>
        <charset val="1"/>
      </font>
      <fill>
        <patternFill>
          <bgColor rgb="FF1FB714"/>
        </patternFill>
      </fill>
    </dxf>
    <dxf>
      <font>
        <sz val="10"/>
        <name val="Arial"/>
        <family val="2"/>
        <charset val="1"/>
      </font>
      <fill>
        <patternFill>
          <bgColor rgb="FFFF6600"/>
        </patternFill>
      </fill>
    </dxf>
    <dxf>
      <font>
        <sz val="10"/>
        <name val="Arial"/>
        <family val="2"/>
        <charset val="1"/>
      </font>
      <fill>
        <patternFill>
          <bgColor rgb="FFDD0806"/>
        </patternFill>
      </fill>
    </dxf>
    <dxf>
      <font>
        <sz val="10"/>
        <name val="Arial"/>
        <family val="2"/>
        <charset val="1"/>
      </font>
      <fill>
        <patternFill>
          <bgColor rgb="FF1FB714"/>
        </patternFill>
      </fill>
    </dxf>
    <dxf>
      <font>
        <sz val="10"/>
        <name val="Arial"/>
        <family val="2"/>
        <charset val="1"/>
      </font>
      <fill>
        <patternFill>
          <bgColor rgb="FFFF6600"/>
        </patternFill>
      </fill>
    </dxf>
    <dxf>
      <font>
        <sz val="10"/>
        <name val="Arial"/>
        <family val="2"/>
        <charset val="1"/>
      </font>
      <fill>
        <patternFill>
          <bgColor rgb="FFDD0806"/>
        </patternFill>
      </fill>
    </dxf>
    <dxf>
      <font>
        <sz val="10"/>
        <name val="Arial"/>
        <family val="2"/>
        <charset val="1"/>
      </font>
      <fill>
        <patternFill>
          <bgColor rgb="FF1FB714"/>
        </patternFill>
      </fill>
    </dxf>
    <dxf>
      <font>
        <sz val="10"/>
        <name val="Arial"/>
        <family val="2"/>
        <charset val="1"/>
      </font>
      <fill>
        <patternFill>
          <bgColor rgb="FFFF9900"/>
        </patternFill>
      </fill>
    </dxf>
    <dxf>
      <font>
        <sz val="10"/>
        <name val="Arial"/>
        <family val="2"/>
        <charset val="1"/>
      </font>
      <fill>
        <patternFill>
          <bgColor rgb="FFDD0806"/>
        </patternFill>
      </fill>
    </dxf>
    <dxf>
      <font>
        <sz val="10"/>
        <name val="Arial"/>
        <family val="2"/>
        <charset val="1"/>
      </font>
      <fill>
        <patternFill>
          <bgColor rgb="FF1FB714"/>
        </patternFill>
      </fill>
    </dxf>
    <dxf>
      <font>
        <sz val="10"/>
        <name val="Arial"/>
        <family val="2"/>
        <charset val="1"/>
      </font>
      <fill>
        <patternFill>
          <bgColor rgb="FFFF6600"/>
        </patternFill>
      </fill>
    </dxf>
    <dxf>
      <font>
        <sz val="10"/>
        <name val="Arial"/>
        <family val="2"/>
        <charset val="1"/>
      </font>
      <fill>
        <patternFill>
          <bgColor rgb="FFDD0806"/>
        </patternFill>
      </fill>
    </dxf>
    <dxf>
      <font>
        <sz val="10"/>
        <name val="Arial"/>
        <family val="2"/>
        <charset val="1"/>
      </font>
      <fill>
        <patternFill>
          <bgColor rgb="FF1FB714"/>
        </patternFill>
      </fill>
    </dxf>
    <dxf>
      <font>
        <sz val="10"/>
        <name val="Arial"/>
        <family val="2"/>
        <charset val="1"/>
      </font>
      <fill>
        <patternFill>
          <bgColor rgb="FFFF6600"/>
        </patternFill>
      </fill>
    </dxf>
    <dxf>
      <font>
        <sz val="10"/>
        <name val="Arial"/>
        <family val="2"/>
        <charset val="1"/>
      </font>
      <fill>
        <patternFill>
          <bgColor rgb="FFDD0806"/>
        </patternFill>
      </fill>
    </dxf>
  </dxfs>
  <colors>
    <indexedColors>
      <rgbColor rgb="FF000000"/>
      <rgbColor rgb="FFFFFFFF"/>
      <rgbColor rgb="FFFF0000"/>
      <rgbColor rgb="FF00FF00"/>
      <rgbColor rgb="FF0000D4"/>
      <rgbColor rgb="FFFFFF00"/>
      <rgbColor rgb="FFFF00FF"/>
      <rgbColor rgb="FF00FFFF"/>
      <rgbColor rgb="FF800000"/>
      <rgbColor rgb="FF00AE00"/>
      <rgbColor rgb="FF000090"/>
      <rgbColor rgb="FF808000"/>
      <rgbColor rgb="FF800080"/>
      <rgbColor rgb="FF1FB714"/>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00B050"/>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pprc.qmul.ac.uk/~lloyd/gridpp/argo.html" TargetMode="Externa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V65536"/>
  <sheetViews>
    <sheetView windowProtection="true" showFormulas="false" showGridLines="false" showRowColHeaders="true" showZeros="true" rightToLeft="false" tabSelected="true" showOutlineSymbols="true" defaultGridColor="true" view="normal" topLeftCell="B1" colorId="64" zoomScale="100" zoomScaleNormal="100" zoomScalePageLayoutView="100" workbookViewId="0">
      <pane xSplit="2" ySplit="0" topLeftCell="D1" activePane="topRight" state="frozen"/>
      <selection pane="topLeft" activeCell="B1" activeCellId="0" sqref="B1"/>
      <selection pane="topRight" activeCell="O14" activeCellId="0" sqref="O14"/>
    </sheetView>
  </sheetViews>
  <sheetFormatPr defaultRowHeight="12"/>
  <cols>
    <col collapsed="false" hidden="false" max="1" min="1" style="0" width="11.9948979591837"/>
    <col collapsed="false" hidden="false" max="2" min="2" style="0" width="24.7142857142857"/>
    <col collapsed="false" hidden="false" max="3" min="3" style="1" width="15"/>
    <col collapsed="false" hidden="false" max="4" min="4" style="1" width="8.14285714285714"/>
    <col collapsed="false" hidden="false" max="5" min="5" style="1" width="7.4234693877551"/>
    <col collapsed="false" hidden="false" max="6" min="6" style="1" width="8"/>
    <col collapsed="false" hidden="false" max="21" min="7" style="0" width="8.70918367346939"/>
    <col collapsed="false" hidden="false" max="22" min="22" style="0" width="23.8571428571429"/>
    <col collapsed="false" hidden="false" max="24" min="23" style="0" width="8.70918367346939"/>
    <col collapsed="false" hidden="false" max="25" min="25" style="0" width="48.0051020408163"/>
    <col collapsed="false" hidden="false" max="30" min="26" style="0" width="8.70918367346939"/>
    <col collapsed="false" hidden="false" max="31" min="31" style="0" width="20.9948979591837"/>
    <col collapsed="false" hidden="false" max="1025" min="32" style="0" width="8.85714285714286"/>
  </cols>
  <sheetData>
    <row r="1" customFormat="false" ht="12.95" hidden="false" customHeight="false" outlineLevel="0" collapsed="false">
      <c r="C1" s="0"/>
      <c r="D1" s="0"/>
      <c r="E1" s="0"/>
      <c r="F1" s="0"/>
    </row>
    <row r="2" customFormat="false" ht="12" hidden="false" customHeight="false" outlineLevel="0" collapsed="false">
      <c r="A2" s="2" t="s">
        <v>0</v>
      </c>
      <c r="B2" s="3"/>
      <c r="C2" s="0"/>
      <c r="D2" s="0"/>
      <c r="E2" s="0"/>
      <c r="F2" s="0"/>
      <c r="G2" s="4"/>
      <c r="H2" s="5" t="s">
        <v>1</v>
      </c>
      <c r="I2" s="5"/>
      <c r="J2" s="5"/>
    </row>
    <row r="3" customFormat="false" ht="12" hidden="false" customHeight="false" outlineLevel="0" collapsed="false">
      <c r="A3" s="6" t="s">
        <v>2</v>
      </c>
      <c r="B3" s="7" t="s">
        <v>3</v>
      </c>
      <c r="C3" s="0"/>
      <c r="D3" s="0"/>
      <c r="E3" s="0"/>
      <c r="F3" s="0"/>
      <c r="G3" s="8"/>
      <c r="H3" s="9" t="s">
        <v>4</v>
      </c>
      <c r="I3" s="9"/>
      <c r="J3" s="9"/>
    </row>
    <row r="4" customFormat="false" ht="12" hidden="false" customHeight="false" outlineLevel="0" collapsed="false">
      <c r="A4" s="6" t="s">
        <v>5</v>
      </c>
      <c r="B4" s="7" t="s">
        <v>6</v>
      </c>
      <c r="C4" s="0"/>
      <c r="D4" s="0"/>
      <c r="E4" s="0"/>
      <c r="F4" s="0"/>
      <c r="G4" s="10"/>
      <c r="H4" s="11" t="s">
        <v>7</v>
      </c>
      <c r="I4" s="11"/>
      <c r="J4" s="11"/>
    </row>
    <row r="5" customFormat="false" ht="12.95" hidden="false" customHeight="false" outlineLevel="0" collapsed="false">
      <c r="A5" s="12" t="s">
        <v>8</v>
      </c>
      <c r="B5" s="13" t="s">
        <v>9</v>
      </c>
      <c r="C5" s="0"/>
      <c r="D5" s="0"/>
      <c r="E5" s="0"/>
      <c r="F5" s="0"/>
      <c r="G5" s="14"/>
      <c r="H5" s="11" t="s">
        <v>10</v>
      </c>
      <c r="I5" s="11"/>
      <c r="J5" s="11"/>
    </row>
    <row r="6" customFormat="false" ht="12.95" hidden="false" customHeight="false" outlineLevel="0" collapsed="false">
      <c r="A6" s="15"/>
      <c r="B6" s="15"/>
      <c r="C6" s="0"/>
      <c r="D6" s="0"/>
      <c r="E6" s="0"/>
      <c r="F6" s="0"/>
      <c r="G6" s="16"/>
      <c r="H6" s="17" t="s">
        <v>11</v>
      </c>
      <c r="I6" s="17"/>
      <c r="J6" s="17"/>
    </row>
    <row r="7" customFormat="false" ht="12" hidden="false" customHeight="false" outlineLevel="0" collapsed="false">
      <c r="C7" s="0"/>
      <c r="D7" s="0"/>
      <c r="E7" s="0"/>
      <c r="F7" s="0"/>
    </row>
    <row r="8" customFormat="false" ht="12.95" hidden="false" customHeight="false" outlineLevel="0" collapsed="false">
      <c r="C8" s="0"/>
      <c r="D8" s="0"/>
      <c r="E8" s="0"/>
      <c r="F8" s="0"/>
    </row>
    <row r="9" customFormat="false" ht="12.95" hidden="false" customHeight="true" outlineLevel="0" collapsed="false">
      <c r="A9" s="18" t="s">
        <v>12</v>
      </c>
      <c r="B9" s="19" t="s">
        <v>13</v>
      </c>
      <c r="C9" s="20" t="s">
        <v>14</v>
      </c>
      <c r="D9" s="21" t="str">
        <f aca="false">Resources!A11</f>
        <v>UKI-LT2-Brunel</v>
      </c>
      <c r="E9" s="21"/>
      <c r="F9" s="21"/>
      <c r="G9" s="21" t="str">
        <f aca="false">Resources!A12</f>
        <v>UKI-LT2-IC-HEP</v>
      </c>
      <c r="H9" s="21"/>
      <c r="I9" s="21"/>
      <c r="J9" s="21" t="str">
        <f aca="false">Resources!A13</f>
        <v>UKI-LT2-QMUL</v>
      </c>
      <c r="K9" s="21"/>
      <c r="L9" s="21"/>
      <c r="M9" s="21" t="str">
        <f aca="false">Resources!A14</f>
        <v>UKI-LT2-RHUL</v>
      </c>
      <c r="N9" s="21"/>
      <c r="O9" s="21"/>
      <c r="P9" s="21" t="str">
        <f aca="false">Resources!A15</f>
        <v>UKI-LT2-UCL-HEP</v>
      </c>
      <c r="Q9" s="21"/>
      <c r="R9" s="21"/>
      <c r="S9" s="21" t="s">
        <v>15</v>
      </c>
      <c r="T9" s="21"/>
      <c r="U9" s="21"/>
      <c r="V9" s="22" t="s">
        <v>16</v>
      </c>
    </row>
    <row r="10" customFormat="false" ht="12.95" hidden="false" customHeight="false" outlineLevel="0" collapsed="false">
      <c r="A10" s="18"/>
      <c r="B10" s="19"/>
      <c r="C10" s="20"/>
      <c r="D10" s="23" t="s">
        <v>17</v>
      </c>
      <c r="E10" s="24" t="s">
        <v>18</v>
      </c>
      <c r="F10" s="24" t="s">
        <v>19</v>
      </c>
      <c r="G10" s="23" t="s">
        <v>17</v>
      </c>
      <c r="H10" s="24" t="s">
        <v>18</v>
      </c>
      <c r="I10" s="24" t="s">
        <v>19</v>
      </c>
      <c r="J10" s="23" t="s">
        <v>17</v>
      </c>
      <c r="K10" s="24" t="s">
        <v>18</v>
      </c>
      <c r="L10" s="24" t="s">
        <v>19</v>
      </c>
      <c r="M10" s="23" t="s">
        <v>17</v>
      </c>
      <c r="N10" s="24" t="s">
        <v>18</v>
      </c>
      <c r="O10" s="24" t="s">
        <v>19</v>
      </c>
      <c r="P10" s="23" t="s">
        <v>17</v>
      </c>
      <c r="Q10" s="24" t="s">
        <v>18</v>
      </c>
      <c r="R10" s="24" t="s">
        <v>19</v>
      </c>
      <c r="S10" s="23" t="s">
        <v>17</v>
      </c>
      <c r="T10" s="24" t="s">
        <v>18</v>
      </c>
      <c r="U10" s="24" t="s">
        <v>19</v>
      </c>
      <c r="V10" s="22"/>
    </row>
    <row r="11" customFormat="false" ht="23.85" hidden="false" customHeight="false" outlineLevel="0" collapsed="false">
      <c r="A11" s="25" t="s">
        <v>20</v>
      </c>
      <c r="B11" s="26" t="s">
        <v>21</v>
      </c>
      <c r="C11" s="27" t="n">
        <v>1</v>
      </c>
      <c r="D11" s="28" t="n">
        <v>2.40279304158125</v>
      </c>
      <c r="E11" s="28" t="n">
        <v>3.05810023473977</v>
      </c>
      <c r="F11" s="28" t="n">
        <f aca="false">Resources!G24</f>
        <v>3.05810023473977</v>
      </c>
      <c r="G11" s="29" t="n">
        <v>2.81545014305897</v>
      </c>
      <c r="H11" s="29" t="n">
        <v>2.81545014305897</v>
      </c>
      <c r="I11" s="28" t="n">
        <f aca="false">Resources!G25</f>
        <v>2.81545014305897</v>
      </c>
      <c r="J11" s="28" t="n">
        <v>2.33486435937849</v>
      </c>
      <c r="K11" s="28" t="n">
        <v>2.33486435937849</v>
      </c>
      <c r="L11" s="28" t="n">
        <f aca="false">Resources!G26</f>
        <v>2.33486435937849</v>
      </c>
      <c r="M11" s="28" t="n">
        <v>1.51876184216577</v>
      </c>
      <c r="N11" s="28" t="n">
        <v>1.51876184216577</v>
      </c>
      <c r="O11" s="28" t="n">
        <f aca="false">Resources!G27</f>
        <v>1.51876184216577</v>
      </c>
      <c r="P11" s="28"/>
      <c r="Q11" s="28"/>
      <c r="R11" s="28" t="n">
        <f aca="false">Resources!G28</f>
        <v>0</v>
      </c>
      <c r="S11" s="28" t="n">
        <v>2.25678794636484</v>
      </c>
      <c r="T11" s="28" t="n">
        <v>2.32720254687545</v>
      </c>
      <c r="U11" s="28" t="n">
        <f aca="false">Resources!G29</f>
        <v>2.32720254687545</v>
      </c>
      <c r="V11" s="30"/>
    </row>
    <row r="12" customFormat="false" ht="29.1" hidden="false" customHeight="true" outlineLevel="0" collapsed="false">
      <c r="A12" s="25" t="s">
        <v>22</v>
      </c>
      <c r="B12" s="26" t="s">
        <v>23</v>
      </c>
      <c r="C12" s="31" t="n">
        <v>1</v>
      </c>
      <c r="D12" s="28" t="n">
        <v>3.73722647135644</v>
      </c>
      <c r="E12" s="28" t="n">
        <v>3.63341462492987</v>
      </c>
      <c r="F12" s="28" t="n">
        <f aca="false">Resources!F24</f>
        <v>3.63341462492987</v>
      </c>
      <c r="G12" s="32" t="n">
        <v>1.60014484549616</v>
      </c>
      <c r="H12" s="32" t="n">
        <v>2.75856203246558</v>
      </c>
      <c r="I12" s="28" t="n">
        <f aca="false">Resources!F25</f>
        <v>2.75856203246558</v>
      </c>
      <c r="J12" s="28" t="n">
        <v>3.75058257924959</v>
      </c>
      <c r="K12" s="28" t="n">
        <v>3.75058257924959</v>
      </c>
      <c r="L12" s="28" t="n">
        <f aca="false">Resources!F26</f>
        <v>3.75058257924959</v>
      </c>
      <c r="M12" s="28" t="n">
        <v>4.50538624854153</v>
      </c>
      <c r="N12" s="28" t="n">
        <v>4.50538624854153</v>
      </c>
      <c r="O12" s="28" t="n">
        <f aca="false">Resources!F27</f>
        <v>4.50538624854153</v>
      </c>
      <c r="P12" s="28"/>
      <c r="Q12" s="28"/>
      <c r="R12" s="28" t="n">
        <f aca="false">Resources!F28</f>
        <v>0</v>
      </c>
      <c r="S12" s="28" t="n">
        <v>2.92957559877437</v>
      </c>
      <c r="T12" s="28" t="n">
        <v>3.39221025644547</v>
      </c>
      <c r="U12" s="28" t="n">
        <f aca="false">Resources!F29</f>
        <v>3.39221025644547</v>
      </c>
      <c r="V12" s="33"/>
    </row>
    <row r="13" customFormat="false" ht="35.05" hidden="false" customHeight="false" outlineLevel="0" collapsed="false">
      <c r="A13" s="25" t="s">
        <v>24</v>
      </c>
      <c r="B13" s="26" t="s">
        <v>25</v>
      </c>
      <c r="C13" s="31" t="s">
        <v>26</v>
      </c>
      <c r="D13" s="32" t="n">
        <v>1</v>
      </c>
      <c r="E13" s="32" t="n">
        <v>0.95</v>
      </c>
      <c r="F13" s="28" t="n">
        <v>1</v>
      </c>
      <c r="G13" s="32" t="n">
        <v>1</v>
      </c>
      <c r="H13" s="32" t="n">
        <v>1</v>
      </c>
      <c r="I13" s="28" t="n">
        <v>1</v>
      </c>
      <c r="J13" s="28" t="n">
        <v>1</v>
      </c>
      <c r="K13" s="28" t="n">
        <v>0.97</v>
      </c>
      <c r="L13" s="28" t="n">
        <v>0.99</v>
      </c>
      <c r="M13" s="28" t="n">
        <v>1</v>
      </c>
      <c r="N13" s="28" t="n">
        <v>0.99</v>
      </c>
      <c r="O13" s="28" t="n">
        <v>1</v>
      </c>
      <c r="P13" s="28"/>
      <c r="Q13" s="28"/>
      <c r="R13" s="28"/>
      <c r="S13" s="28" t="n">
        <v>1</v>
      </c>
      <c r="T13" s="28" t="n">
        <v>0.9775</v>
      </c>
      <c r="U13" s="28" t="n">
        <f aca="false">AVERAGE(F13,I13,L13,O13,R13)</f>
        <v>0.9975</v>
      </c>
      <c r="V13" s="34"/>
    </row>
    <row r="14" customFormat="false" ht="35.05" hidden="false" customHeight="false" outlineLevel="0" collapsed="false">
      <c r="A14" s="25" t="s">
        <v>27</v>
      </c>
      <c r="B14" s="26" t="s">
        <v>28</v>
      </c>
      <c r="C14" s="31" t="s">
        <v>26</v>
      </c>
      <c r="D14" s="32" t="n">
        <v>1</v>
      </c>
      <c r="E14" s="32" t="n">
        <v>0.95</v>
      </c>
      <c r="F14" s="28" t="n">
        <v>1</v>
      </c>
      <c r="G14" s="32" t="n">
        <v>1</v>
      </c>
      <c r="H14" s="29" t="n">
        <v>1</v>
      </c>
      <c r="I14" s="28" t="n">
        <v>1</v>
      </c>
      <c r="J14" s="28" t="n">
        <v>1</v>
      </c>
      <c r="K14" s="28" t="n">
        <v>0.97</v>
      </c>
      <c r="L14" s="28" t="n">
        <v>1</v>
      </c>
      <c r="M14" s="28" t="n">
        <v>1</v>
      </c>
      <c r="N14" s="28" t="n">
        <v>0.99</v>
      </c>
      <c r="O14" s="28" t="n">
        <v>1</v>
      </c>
      <c r="P14" s="28"/>
      <c r="Q14" s="28"/>
      <c r="R14" s="28"/>
      <c r="S14" s="28" t="n">
        <v>1</v>
      </c>
      <c r="T14" s="28" t="n">
        <v>0.9775</v>
      </c>
      <c r="U14" s="28" t="n">
        <f aca="false">AVERAGE(F14,I14,L14,O14,R14)</f>
        <v>1</v>
      </c>
      <c r="V14" s="34"/>
    </row>
    <row r="15" customFormat="false" ht="30" hidden="false" customHeight="true" outlineLevel="0" collapsed="false">
      <c r="A15" s="25" t="s">
        <v>29</v>
      </c>
      <c r="B15" s="26" t="s">
        <v>30</v>
      </c>
      <c r="C15" s="31" t="n">
        <v>0.5</v>
      </c>
      <c r="D15" s="32" t="n">
        <v>0.61583764845008</v>
      </c>
      <c r="E15" s="32" t="n">
        <v>0.915601825396826</v>
      </c>
      <c r="F15" s="32" t="n">
        <f aca="false">Resources!O24</f>
        <v>0.473731292517007</v>
      </c>
      <c r="G15" s="32" t="n">
        <v>0.951114477789079</v>
      </c>
      <c r="H15" s="32" t="n">
        <v>0.712814975017031</v>
      </c>
      <c r="I15" s="32" t="n">
        <f aca="false">Resources!O25</f>
        <v>0.825058743112782</v>
      </c>
      <c r="J15" s="32" t="n">
        <v>0.525315664189707</v>
      </c>
      <c r="K15" s="32" t="n">
        <v>0.545705271713527</v>
      </c>
      <c r="L15" s="32" t="n">
        <f aca="false">Resources!O26</f>
        <v>0.566027744529497</v>
      </c>
      <c r="M15" s="32" t="n">
        <v>0.614312309305873</v>
      </c>
      <c r="N15" s="32" t="n">
        <v>0.717006615497076</v>
      </c>
      <c r="O15" s="32" t="n">
        <f aca="false">Resources!O27</f>
        <v>0.931407159726239</v>
      </c>
      <c r="P15" s="32"/>
      <c r="Q15" s="32"/>
      <c r="R15" s="32"/>
      <c r="S15" s="32" t="n">
        <v>0.670741740674012</v>
      </c>
      <c r="T15" s="32" t="n">
        <v>0.715856163681339</v>
      </c>
      <c r="U15" s="32" t="n">
        <f aca="false">Resources!O29</f>
        <v>0.713182241576176</v>
      </c>
      <c r="V15" s="35"/>
    </row>
    <row r="16" customFormat="false" ht="42" hidden="false" customHeight="true" outlineLevel="0" collapsed="false">
      <c r="A16" s="25" t="s">
        <v>31</v>
      </c>
      <c r="B16" s="26" t="s">
        <v>32</v>
      </c>
      <c r="C16" s="31" t="n">
        <v>0.5</v>
      </c>
      <c r="D16" s="32" t="n">
        <v>0.423984060487118</v>
      </c>
      <c r="E16" s="32" t="n">
        <v>0.691145423280423</v>
      </c>
      <c r="F16" s="32" t="n">
        <f aca="false">Resources!N24</f>
        <v>0.337910177917321</v>
      </c>
      <c r="G16" s="32" t="n">
        <v>0.800581630408747</v>
      </c>
      <c r="H16" s="32" t="n">
        <v>0.599965570307637</v>
      </c>
      <c r="I16" s="32" t="n">
        <f aca="false">Resources!N25</f>
        <v>0.722348460612653</v>
      </c>
      <c r="J16" s="32" t="n">
        <v>0.629935279326477</v>
      </c>
      <c r="K16" s="32" t="n">
        <v>0.545705230890569</v>
      </c>
      <c r="L16" s="32" t="n">
        <f aca="false">Resources!N26</f>
        <v>0.566026553486047</v>
      </c>
      <c r="M16" s="32" t="n">
        <v>0.530382687356979</v>
      </c>
      <c r="N16" s="32" t="n">
        <v>0.631528411306043</v>
      </c>
      <c r="O16" s="32" t="n">
        <f aca="false">Resources!N27</f>
        <v>0.789291365432813</v>
      </c>
      <c r="P16" s="32"/>
      <c r="Q16" s="32"/>
      <c r="R16" s="32"/>
      <c r="S16" s="32" t="n">
        <v>0.596179528392636</v>
      </c>
      <c r="T16" s="32" t="n">
        <v>0.610754530289577</v>
      </c>
      <c r="U16" s="32" t="n">
        <f aca="false">Resources!N29</f>
        <v>0.621672692466344</v>
      </c>
      <c r="V16" s="36"/>
    </row>
    <row r="23" customFormat="false" ht="12.8" hidden="false" customHeight="false" outlineLevel="0" collapsed="false">
      <c r="A23" s="0" t="s">
        <v>33</v>
      </c>
      <c r="B23" s="37"/>
    </row>
    <row r="24" customFormat="false" ht="12.8" hidden="false" customHeight="false" outlineLevel="0" collapsed="false">
      <c r="A24" s="0" t="s">
        <v>34</v>
      </c>
      <c r="B24" s="37" t="s">
        <v>35</v>
      </c>
    </row>
    <row r="1048576" customFormat="false" ht="12.75" hidden="false" customHeight="false" outlineLevel="0" collapsed="false"/>
  </sheetData>
  <mergeCells count="15">
    <mergeCell ref="H2:J2"/>
    <mergeCell ref="H3:J3"/>
    <mergeCell ref="H4:J4"/>
    <mergeCell ref="H5:J5"/>
    <mergeCell ref="H6:J6"/>
    <mergeCell ref="A9:A10"/>
    <mergeCell ref="B9:B10"/>
    <mergeCell ref="C9:C10"/>
    <mergeCell ref="D9:F9"/>
    <mergeCell ref="G9:I9"/>
    <mergeCell ref="J9:L9"/>
    <mergeCell ref="M9:O9"/>
    <mergeCell ref="P9:R9"/>
    <mergeCell ref="S9:U9"/>
    <mergeCell ref="V9:V10"/>
  </mergeCells>
  <conditionalFormatting sqref="D11:U12">
    <cfRule type="cellIs" priority="2" operator="greaterThanOrEqual" aboveAverage="0" equalAverage="0" bottom="0" percent="0" rank="0" text="" dxfId="0">
      <formula>1</formula>
    </cfRule>
    <cfRule type="cellIs" priority="3" operator="greaterThanOrEqual" aboveAverage="0" equalAverage="0" bottom="0" percent="0" rank="0" text="" dxfId="1">
      <formula>0.95</formula>
    </cfRule>
    <cfRule type="cellIs" priority="4" operator="lessThan" aboveAverage="0" equalAverage="0" bottom="0" percent="0" rank="0" text="" dxfId="2">
      <formula>0.95</formula>
    </cfRule>
  </conditionalFormatting>
  <conditionalFormatting sqref="D13:U13,D14:E14,G14:U14">
    <cfRule type="cellIs" priority="5" operator="greaterThanOrEqual" aboveAverage="0" equalAverage="0" bottom="0" percent="0" rank="0" text="" dxfId="3">
      <formula>0.95</formula>
    </cfRule>
    <cfRule type="cellIs" priority="6" operator="greaterThanOrEqual" aboveAverage="0" equalAverage="0" bottom="0" percent="0" rank="0" text="" dxfId="4">
      <formula>0.9</formula>
    </cfRule>
    <cfRule type="cellIs" priority="7" operator="lessThan" aboveAverage="0" equalAverage="0" bottom="0" percent="0" rank="0" text="" dxfId="5">
      <formula>0.9</formula>
    </cfRule>
  </conditionalFormatting>
  <conditionalFormatting sqref="D15:U16">
    <cfRule type="cellIs" priority="8" operator="greaterThanOrEqual" aboveAverage="0" equalAverage="0" bottom="0" percent="0" rank="0" text="" dxfId="6">
      <formula>0.5</formula>
    </cfRule>
    <cfRule type="cellIs" priority="9" operator="greaterThanOrEqual" aboveAverage="0" equalAverage="0" bottom="0" percent="0" rank="0" text="" dxfId="7">
      <formula>0.4</formula>
    </cfRule>
    <cfRule type="cellIs" priority="10" operator="lessThan" aboveAverage="0" equalAverage="0" bottom="0" percent="0" rank="0" text="" dxfId="8">
      <formula>0.4</formula>
    </cfRule>
  </conditionalFormatting>
  <conditionalFormatting sqref="F14">
    <cfRule type="cellIs" priority="11" operator="greaterThanOrEqual" aboveAverage="0" equalAverage="0" bottom="0" percent="0" rank="0" text="" dxfId="3">
      <formula>0.95</formula>
    </cfRule>
    <cfRule type="cellIs" priority="12" operator="greaterThanOrEqual" aboveAverage="0" equalAverage="0" bottom="0" percent="0" rank="0" text="" dxfId="4">
      <formula>0.9</formula>
    </cfRule>
    <cfRule type="cellIs" priority="13" operator="lessThan" aboveAverage="0" equalAverage="0" bottom="0" percent="0" rank="0" text="" dxfId="5">
      <formula>0.9</formula>
    </cfRule>
  </conditionalFormatting>
  <hyperlinks>
    <hyperlink ref="B24" r:id="rId1" display="http://pprc.qmul.ac.uk/~lloyd/gridpp/argo.html"/>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S53"/>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45" activeCellId="0" sqref="B45"/>
    </sheetView>
  </sheetViews>
  <sheetFormatPr defaultRowHeight="12"/>
  <cols>
    <col collapsed="false" hidden="false" max="1" min="1" style="0" width="18.5765306122449"/>
    <col collapsed="false" hidden="false" max="2" min="2" style="0" width="11.8622448979592"/>
    <col collapsed="false" hidden="false" max="3" min="3" style="0" width="14.1479591836735"/>
    <col collapsed="false" hidden="false" max="4" min="4" style="0" width="11.7091836734694"/>
    <col collapsed="false" hidden="false" max="5" min="5" style="0" width="12.4183673469388"/>
    <col collapsed="false" hidden="false" max="6" min="6" style="0" width="12.7091836734694"/>
    <col collapsed="false" hidden="false" max="7" min="7" style="0" width="19"/>
    <col collapsed="false" hidden="false" max="8" min="8" style="0" width="13.4285714285714"/>
    <col collapsed="false" hidden="false" max="9" min="9" style="0" width="16.4234693877551"/>
    <col collapsed="false" hidden="false" max="10" min="10" style="0" width="11.4183673469388"/>
    <col collapsed="false" hidden="false" max="11" min="11" style="0" width="12.4183673469388"/>
    <col collapsed="false" hidden="false" max="12" min="12" style="0" width="10.8520408163265"/>
    <col collapsed="false" hidden="false" max="13" min="13" style="0" width="12.5714285714286"/>
    <col collapsed="false" hidden="false" max="14" min="14" style="0" width="10.7091836734694"/>
    <col collapsed="false" hidden="false" max="15" min="15" style="0" width="16.7142857142857"/>
    <col collapsed="false" hidden="false" max="16" min="16" style="0" width="12.8622448979592"/>
    <col collapsed="false" hidden="false" max="18" min="17" style="0" width="11.9948979591837"/>
    <col collapsed="false" hidden="false" max="19" min="19" style="0" width="12.4183673469388"/>
    <col collapsed="false" hidden="false" max="20" min="20" style="0" width="10.2857142857143"/>
    <col collapsed="false" hidden="false" max="1025" min="21" style="0" width="8.85714285714286"/>
  </cols>
  <sheetData>
    <row r="1" customFormat="false" ht="12.95" hidden="false" customHeight="false" outlineLevel="0" collapsed="false"/>
    <row r="2" customFormat="false" ht="12" hidden="false" customHeight="false" outlineLevel="0" collapsed="false">
      <c r="A2" s="22" t="s">
        <v>0</v>
      </c>
      <c r="B2" s="22"/>
      <c r="C2" s="22"/>
      <c r="D2" s="38"/>
    </row>
    <row r="3" customFormat="false" ht="12" hidden="false" customHeight="false" outlineLevel="0" collapsed="false">
      <c r="A3" s="6" t="s">
        <v>2</v>
      </c>
      <c r="B3" s="39" t="str">
        <f aca="false">Metrics!B3</f>
        <v>LondonGrid Tier 2</v>
      </c>
      <c r="C3" s="39"/>
      <c r="D3" s="38"/>
    </row>
    <row r="4" customFormat="false" ht="12" hidden="false" customHeight="false" outlineLevel="0" collapsed="false">
      <c r="A4" s="6" t="s">
        <v>5</v>
      </c>
      <c r="B4" s="40" t="str">
        <f aca="false">Metrics!B4</f>
        <v>Q217</v>
      </c>
      <c r="C4" s="40"/>
      <c r="D4" s="38"/>
      <c r="I4" s="41"/>
    </row>
    <row r="5" customFormat="false" ht="12.95" hidden="false" customHeight="false" outlineLevel="0" collapsed="false">
      <c r="A5" s="12" t="s">
        <v>8</v>
      </c>
      <c r="B5" s="42" t="str">
        <f aca="false">Metrics!B5</f>
        <v>Duncan Rand</v>
      </c>
      <c r="C5" s="42"/>
      <c r="D5" s="38"/>
      <c r="I5" s="41"/>
      <c r="O5" s="43"/>
    </row>
    <row r="6" customFormat="false" ht="12" hidden="false" customHeight="false" outlineLevel="0" collapsed="false">
      <c r="I6" s="41"/>
      <c r="K6" s="41"/>
    </row>
    <row r="7" customFormat="false" ht="12" hidden="false" customHeight="false" outlineLevel="0" collapsed="false">
      <c r="J7" s="41"/>
      <c r="K7" s="41"/>
    </row>
    <row r="8" customFormat="false" ht="12" hidden="false" customHeight="false" outlineLevel="0" collapsed="false">
      <c r="J8" s="41"/>
    </row>
    <row r="9" customFormat="false" ht="12.95" hidden="false" customHeight="false" outlineLevel="0" collapsed="false">
      <c r="A9" s="44" t="s">
        <v>36</v>
      </c>
    </row>
    <row r="10" customFormat="false" ht="49.5" hidden="false" customHeight="true" outlineLevel="0" collapsed="false">
      <c r="A10" s="45" t="s">
        <v>37</v>
      </c>
      <c r="B10" s="46" t="s">
        <v>38</v>
      </c>
      <c r="C10" s="47" t="s">
        <v>39</v>
      </c>
      <c r="D10" s="47"/>
      <c r="E10" s="47" t="s">
        <v>40</v>
      </c>
      <c r="F10" s="47" t="s">
        <v>41</v>
      </c>
      <c r="G10" s="48" t="s">
        <v>42</v>
      </c>
      <c r="I10" s="49" t="s">
        <v>43</v>
      </c>
      <c r="J10" s="49"/>
      <c r="K10" s="49"/>
      <c r="L10" s="49"/>
      <c r="M10" s="49"/>
      <c r="N10" s="50"/>
      <c r="O10" s="49" t="s">
        <v>44</v>
      </c>
      <c r="P10" s="49"/>
      <c r="Q10" s="49"/>
      <c r="R10" s="49"/>
      <c r="S10" s="49"/>
    </row>
    <row r="11" customFormat="false" ht="12.8" hidden="false" customHeight="false" outlineLevel="0" collapsed="false">
      <c r="A11" s="51" t="s">
        <v>45</v>
      </c>
      <c r="B11" s="52" t="s">
        <v>46</v>
      </c>
      <c r="C11" s="53" t="s">
        <v>46</v>
      </c>
      <c r="D11" s="54"/>
      <c r="E11" s="55" t="s">
        <v>47</v>
      </c>
      <c r="F11" s="55" t="s">
        <v>48</v>
      </c>
      <c r="G11" s="53" t="s">
        <v>49</v>
      </c>
      <c r="I11" s="56"/>
      <c r="J11" s="57" t="s">
        <v>50</v>
      </c>
      <c r="K11" s="57" t="s">
        <v>51</v>
      </c>
      <c r="L11" s="57" t="s">
        <v>52</v>
      </c>
      <c r="M11" s="58" t="s">
        <v>53</v>
      </c>
      <c r="O11" s="59"/>
      <c r="P11" s="57" t="s">
        <v>50</v>
      </c>
      <c r="Q11" s="57" t="s">
        <v>51</v>
      </c>
      <c r="R11" s="57" t="s">
        <v>52</v>
      </c>
      <c r="S11" s="60" t="s">
        <v>53</v>
      </c>
    </row>
    <row r="12" customFormat="false" ht="12.8" hidden="false" customHeight="false" outlineLevel="0" collapsed="false">
      <c r="A12" s="61" t="s">
        <v>54</v>
      </c>
      <c r="B12" s="53" t="s">
        <v>46</v>
      </c>
      <c r="C12" s="53" t="s">
        <v>46</v>
      </c>
      <c r="D12" s="53"/>
      <c r="E12" s="53" t="s">
        <v>47</v>
      </c>
      <c r="F12" s="53" t="s">
        <v>55</v>
      </c>
      <c r="G12" s="53" t="s">
        <v>56</v>
      </c>
      <c r="I12" s="62" t="s">
        <v>45</v>
      </c>
      <c r="J12" s="63" t="n">
        <v>12457779.7342</v>
      </c>
      <c r="K12" s="63" t="n">
        <v>9572608.6908</v>
      </c>
      <c r="L12" s="63" t="n">
        <v>3799465.9325</v>
      </c>
      <c r="M12" s="64" t="n">
        <v>25829854</v>
      </c>
      <c r="O12" s="60" t="s">
        <v>45</v>
      </c>
      <c r="P12" s="63" t="n">
        <v>17873765.743</v>
      </c>
      <c r="Q12" s="63" t="n">
        <v>13052232.7348</v>
      </c>
      <c r="R12" s="63" t="n">
        <v>5286021.4452</v>
      </c>
      <c r="S12" s="64" t="n">
        <v>36212020</v>
      </c>
    </row>
    <row r="13" customFormat="false" ht="12.8" hidden="false" customHeight="false" outlineLevel="0" collapsed="false">
      <c r="A13" s="61" t="s">
        <v>57</v>
      </c>
      <c r="B13" s="53" t="s">
        <v>46</v>
      </c>
      <c r="C13" s="53" t="s">
        <v>46</v>
      </c>
      <c r="D13" s="53"/>
      <c r="E13" s="53" t="s">
        <v>47</v>
      </c>
      <c r="F13" s="53" t="s">
        <v>48</v>
      </c>
      <c r="G13" s="53" t="s">
        <v>58</v>
      </c>
      <c r="I13" s="62" t="s">
        <v>54</v>
      </c>
      <c r="J13" s="65" t="n">
        <v>28520820.9359</v>
      </c>
      <c r="K13" s="65" t="n">
        <v>32353211.6028</v>
      </c>
      <c r="L13" s="65" t="n">
        <v>34501899.776</v>
      </c>
      <c r="M13" s="66" t="n">
        <v>95375932</v>
      </c>
      <c r="O13" s="60" t="s">
        <v>54</v>
      </c>
      <c r="P13" s="65" t="n">
        <v>35258181.4325</v>
      </c>
      <c r="Q13" s="65" t="n">
        <v>36749149.9839</v>
      </c>
      <c r="R13" s="65" t="n">
        <v>36930045.9075</v>
      </c>
      <c r="S13" s="66" t="n">
        <v>108937377</v>
      </c>
    </row>
    <row r="14" customFormat="false" ht="12.8" hidden="false" customHeight="false" outlineLevel="0" collapsed="false">
      <c r="A14" s="61" t="s">
        <v>59</v>
      </c>
      <c r="B14" s="53" t="s">
        <v>46</v>
      </c>
      <c r="C14" s="53" t="s">
        <v>46</v>
      </c>
      <c r="D14" s="53"/>
      <c r="E14" s="53" t="s">
        <v>47</v>
      </c>
      <c r="F14" s="53" t="s">
        <v>47</v>
      </c>
      <c r="G14" s="53" t="s">
        <v>49</v>
      </c>
      <c r="I14" s="62" t="s">
        <v>57</v>
      </c>
      <c r="J14" s="65" t="n">
        <v>16044868.5112</v>
      </c>
      <c r="K14" s="63" t="n">
        <v>21151541.8637</v>
      </c>
      <c r="L14" s="63" t="n">
        <v>18881420.6094</v>
      </c>
      <c r="M14" s="66" t="n">
        <v>56077831</v>
      </c>
      <c r="O14" s="60" t="s">
        <v>57</v>
      </c>
      <c r="P14" s="65" t="n">
        <v>16044962.121</v>
      </c>
      <c r="Q14" s="65" t="n">
        <v>21151561.8363</v>
      </c>
      <c r="R14" s="63" t="n">
        <v>18881425.5413</v>
      </c>
      <c r="S14" s="66" t="n">
        <v>56077949</v>
      </c>
    </row>
    <row r="15" customFormat="false" ht="12.8" hidden="false" customHeight="false" outlineLevel="0" collapsed="false">
      <c r="A15" s="67" t="s">
        <v>60</v>
      </c>
      <c r="B15" s="53" t="s">
        <v>46</v>
      </c>
      <c r="C15" s="53" t="s">
        <v>46</v>
      </c>
      <c r="D15" s="68"/>
      <c r="E15" s="68" t="s">
        <v>47</v>
      </c>
      <c r="F15" s="68" t="s">
        <v>47</v>
      </c>
      <c r="G15" s="68" t="s">
        <v>49</v>
      </c>
      <c r="I15" s="62" t="s">
        <v>59</v>
      </c>
      <c r="J15" s="65" t="n">
        <v>19776010.9623</v>
      </c>
      <c r="K15" s="65" t="n">
        <v>22220555.0648</v>
      </c>
      <c r="L15" s="65" t="n">
        <v>23508302.6137</v>
      </c>
      <c r="M15" s="66" t="n">
        <v>65504869</v>
      </c>
      <c r="O15" s="60" t="s">
        <v>59</v>
      </c>
      <c r="P15" s="65" t="n">
        <v>23807630.5165</v>
      </c>
      <c r="Q15" s="65" t="n">
        <v>26356898.7677</v>
      </c>
      <c r="R15" s="65" t="n">
        <v>27134814.0037</v>
      </c>
      <c r="S15" s="66" t="n">
        <v>77299343</v>
      </c>
    </row>
    <row r="16" customFormat="false" ht="12.8" hidden="false" customHeight="false" outlineLevel="0" collapsed="false">
      <c r="A16" s="69"/>
      <c r="B16" s="54"/>
      <c r="C16" s="54"/>
      <c r="D16" s="54"/>
      <c r="E16" s="54"/>
      <c r="F16" s="54"/>
      <c r="G16" s="54"/>
      <c r="I16" s="62"/>
      <c r="J16" s="65"/>
      <c r="K16" s="65"/>
      <c r="L16" s="65"/>
      <c r="M16" s="66"/>
      <c r="O16" s="60"/>
      <c r="P16" s="65"/>
      <c r="Q16" s="65"/>
      <c r="R16" s="65"/>
      <c r="S16" s="64"/>
    </row>
    <row r="17" customFormat="false" ht="12.8" hidden="false" customHeight="false" outlineLevel="0" collapsed="false">
      <c r="A17" s="69"/>
      <c r="B17" s="54"/>
      <c r="C17" s="54"/>
      <c r="D17" s="54"/>
      <c r="E17" s="54"/>
      <c r="F17" s="54"/>
      <c r="G17" s="54"/>
      <c r="I17" s="60" t="s">
        <v>53</v>
      </c>
      <c r="J17" s="66" t="n">
        <v>76799480.1436</v>
      </c>
      <c r="K17" s="66" t="n">
        <v>85297917.2221</v>
      </c>
      <c r="L17" s="66" t="n">
        <v>80691088.9316</v>
      </c>
      <c r="M17" s="66" t="n">
        <v>242788486</v>
      </c>
      <c r="O17" s="60" t="s">
        <v>53</v>
      </c>
      <c r="P17" s="66" t="n">
        <v>92984539.813</v>
      </c>
      <c r="Q17" s="66" t="n">
        <v>97309843.3227</v>
      </c>
      <c r="R17" s="66" t="n">
        <v>88232306.8977</v>
      </c>
      <c r="S17" s="66" t="n">
        <v>278526689</v>
      </c>
    </row>
    <row r="18" customFormat="false" ht="12" hidden="false" customHeight="false" outlineLevel="0" collapsed="false">
      <c r="A18" s="70"/>
      <c r="B18" s="15"/>
      <c r="C18" s="15"/>
      <c r="D18" s="15"/>
      <c r="E18" s="15"/>
      <c r="F18" s="15"/>
      <c r="G18" s="15"/>
    </row>
    <row r="20" customFormat="false" ht="12" hidden="false" customHeight="false" outlineLevel="0" collapsed="false">
      <c r="A20" s="44" t="s">
        <v>61</v>
      </c>
    </row>
    <row r="21" customFormat="false" ht="13.5" hidden="false" customHeight="true" outlineLevel="0" collapsed="false"/>
    <row r="22" customFormat="false" ht="28.5" hidden="false" customHeight="true" outlineLevel="0" collapsed="false">
      <c r="A22" s="45"/>
      <c r="B22" s="71" t="s">
        <v>62</v>
      </c>
      <c r="C22" s="71"/>
      <c r="D22" s="72" t="s">
        <v>63</v>
      </c>
      <c r="E22" s="72"/>
      <c r="F22" s="73" t="s">
        <v>64</v>
      </c>
      <c r="G22" s="73"/>
      <c r="H22" s="73"/>
      <c r="I22" s="73"/>
      <c r="J22" s="73"/>
      <c r="K22" s="73"/>
      <c r="L22" s="73"/>
      <c r="M22" s="73"/>
      <c r="N22" s="73"/>
      <c r="O22" s="73"/>
    </row>
    <row r="23" customFormat="false" ht="48.95" hidden="false" customHeight="false" outlineLevel="0" collapsed="false">
      <c r="A23" s="74" t="s">
        <v>37</v>
      </c>
      <c r="B23" s="75" t="s">
        <v>65</v>
      </c>
      <c r="C23" s="76" t="s">
        <v>66</v>
      </c>
      <c r="D23" s="46" t="s">
        <v>67</v>
      </c>
      <c r="E23" s="77" t="s">
        <v>66</v>
      </c>
      <c r="F23" s="78" t="s">
        <v>68</v>
      </c>
      <c r="G23" s="78" t="s">
        <v>69</v>
      </c>
      <c r="H23" s="78" t="s">
        <v>70</v>
      </c>
      <c r="I23" s="78" t="s">
        <v>71</v>
      </c>
      <c r="J23" s="78" t="s">
        <v>72</v>
      </c>
      <c r="K23" s="78" t="s">
        <v>73</v>
      </c>
      <c r="L23" s="78" t="s">
        <v>74</v>
      </c>
      <c r="M23" s="78" t="s">
        <v>75</v>
      </c>
      <c r="N23" s="78" t="s">
        <v>76</v>
      </c>
      <c r="O23" s="78" t="s">
        <v>77</v>
      </c>
      <c r="P23" s="73" t="s">
        <v>78</v>
      </c>
    </row>
    <row r="24" customFormat="false" ht="12.75" hidden="false" customHeight="false" outlineLevel="0" collapsed="false">
      <c r="A24" s="79" t="str">
        <f aca="false">A11</f>
        <v>UKI-LT2-Brunel</v>
      </c>
      <c r="B24" s="80" t="n">
        <v>35000</v>
      </c>
      <c r="C24" s="80" t="n">
        <v>1400</v>
      </c>
      <c r="D24" s="81" t="n">
        <v>9632.812</v>
      </c>
      <c r="E24" s="82" t="n">
        <v>457.80056</v>
      </c>
      <c r="F24" s="83" t="n">
        <f aca="false">B24/D24</f>
        <v>3.63341462492987</v>
      </c>
      <c r="G24" s="83" t="n">
        <f aca="false">C24/E24</f>
        <v>3.05810023473977</v>
      </c>
      <c r="H24" s="84" t="n">
        <f aca="false">(B24/$B$29)</f>
        <v>0.195728641810993</v>
      </c>
      <c r="I24" s="84" t="n">
        <f aca="false">(C24/$C$29)</f>
        <v>0.141200201714574</v>
      </c>
      <c r="J24" s="64" t="n">
        <f aca="false">M12</f>
        <v>25829854</v>
      </c>
      <c r="K24" s="84" t="n">
        <f aca="false">J24/$J$29</f>
        <v>0.10638829882567</v>
      </c>
      <c r="L24" s="85" t="n">
        <v>2184</v>
      </c>
      <c r="M24" s="86" t="n">
        <f aca="false">L24*B24</f>
        <v>76440000</v>
      </c>
      <c r="N24" s="87" t="n">
        <f aca="false">J24/M24</f>
        <v>0.337910177917321</v>
      </c>
      <c r="O24" s="87" t="n">
        <f aca="false">S12/M24</f>
        <v>0.473731292517007</v>
      </c>
      <c r="P24" s="87" t="n">
        <f aca="false">M12/S12</f>
        <v>0.713295032975239</v>
      </c>
      <c r="Q24" s="88"/>
    </row>
    <row r="25" customFormat="false" ht="12.75" hidden="false" customHeight="false" outlineLevel="0" collapsed="false">
      <c r="A25" s="79" t="str">
        <f aca="false">A12</f>
        <v>UKI-LT2-IC-HEP</v>
      </c>
      <c r="B25" s="80" t="n">
        <v>60456</v>
      </c>
      <c r="C25" s="80" t="n">
        <v>3699</v>
      </c>
      <c r="D25" s="81" t="n">
        <v>21915.766</v>
      </c>
      <c r="E25" s="82" t="n">
        <v>1313.82188</v>
      </c>
      <c r="F25" s="83" t="n">
        <f aca="false">B25/D25</f>
        <v>2.75856203246558</v>
      </c>
      <c r="G25" s="83" t="n">
        <f aca="false">C25/E25</f>
        <v>2.81545014305897</v>
      </c>
      <c r="H25" s="84" t="n">
        <f aca="false">(B25/$B$29)</f>
        <v>0.338084879123583</v>
      </c>
      <c r="I25" s="84" t="n">
        <f aca="false">(C25/$C$29)</f>
        <v>0.373071104387292</v>
      </c>
      <c r="J25" s="64" t="n">
        <f aca="false">M13</f>
        <v>95375932</v>
      </c>
      <c r="K25" s="84" t="n">
        <f aca="false">J25/$J$29</f>
        <v>0.392835482321843</v>
      </c>
      <c r="L25" s="85" t="n">
        <f aca="false">$L$24</f>
        <v>2184</v>
      </c>
      <c r="M25" s="86" t="n">
        <f aca="false">L25*B25</f>
        <v>132035904</v>
      </c>
      <c r="N25" s="84" t="n">
        <f aca="false">J25/M25</f>
        <v>0.722348460612653</v>
      </c>
      <c r="O25" s="84" t="n">
        <f aca="false">S13/M25</f>
        <v>0.825058743112782</v>
      </c>
      <c r="P25" s="87" t="n">
        <f aca="false">M13/S13</f>
        <v>0.875511551925837</v>
      </c>
      <c r="Q25" s="88"/>
    </row>
    <row r="26" customFormat="false" ht="12.75" hidden="false" customHeight="false" outlineLevel="0" collapsed="false">
      <c r="A26" s="79" t="str">
        <f aca="false">A13</f>
        <v>UKI-LT2-QMUL</v>
      </c>
      <c r="B26" s="80" t="n">
        <v>45363</v>
      </c>
      <c r="C26" s="80" t="n">
        <v>3316</v>
      </c>
      <c r="D26" s="81" t="n">
        <v>12094.921</v>
      </c>
      <c r="E26" s="82" t="n">
        <v>1420.21098</v>
      </c>
      <c r="F26" s="83" t="n">
        <f aca="false">B26/D26</f>
        <v>3.75058257924959</v>
      </c>
      <c r="G26" s="83" t="n">
        <f aca="false">C26/E26</f>
        <v>2.33486435937849</v>
      </c>
      <c r="H26" s="84" t="n">
        <f aca="false">(B26/$B$29)</f>
        <v>0.253681096527774</v>
      </c>
      <c r="I26" s="84" t="n">
        <f aca="false">(C26/$C$29)</f>
        <v>0.334442763489662</v>
      </c>
      <c r="J26" s="64" t="n">
        <f aca="false">M14</f>
        <v>56077831</v>
      </c>
      <c r="K26" s="84" t="n">
        <f aca="false">J26/$J$29</f>
        <v>0.230974013322856</v>
      </c>
      <c r="L26" s="85" t="n">
        <f aca="false">$L$24</f>
        <v>2184</v>
      </c>
      <c r="M26" s="86" t="n">
        <f aca="false">L26*B26</f>
        <v>99072792</v>
      </c>
      <c r="N26" s="84" t="n">
        <f aca="false">J26/M26</f>
        <v>0.566026553486047</v>
      </c>
      <c r="O26" s="84" t="n">
        <f aca="false">S14/M26</f>
        <v>0.566027744529497</v>
      </c>
      <c r="P26" s="89" t="n">
        <f aca="false">M14/S14</f>
        <v>0.999997895786096</v>
      </c>
      <c r="Q26" s="88" t="s">
        <v>79</v>
      </c>
    </row>
    <row r="27" customFormat="false" ht="12.75" hidden="false" customHeight="false" outlineLevel="0" collapsed="false">
      <c r="A27" s="79" t="str">
        <f aca="false">A14</f>
        <v>UKI-LT2-RHUL</v>
      </c>
      <c r="B27" s="80" t="n">
        <v>38000</v>
      </c>
      <c r="C27" s="80" t="n">
        <v>1500</v>
      </c>
      <c r="D27" s="81" t="n">
        <v>8434.349</v>
      </c>
      <c r="E27" s="82" t="n">
        <v>987.64662</v>
      </c>
      <c r="F27" s="83" t="n">
        <f aca="false">B27/D27</f>
        <v>4.50538624854153</v>
      </c>
      <c r="G27" s="83" t="n">
        <f aca="false">C27/E27</f>
        <v>1.51876184216577</v>
      </c>
      <c r="H27" s="84" t="n">
        <f aca="false">(B27/$B$29)</f>
        <v>0.21250538253765</v>
      </c>
      <c r="I27" s="84" t="n">
        <f aca="false">(C27/$C$29)</f>
        <v>0.151285930408472</v>
      </c>
      <c r="J27" s="64" t="n">
        <f aca="false">M15</f>
        <v>65504869</v>
      </c>
      <c r="K27" s="84" t="n">
        <f aca="false">J27/$J$29</f>
        <v>0.269802205529631</v>
      </c>
      <c r="L27" s="85" t="n">
        <f aca="false">$L$24</f>
        <v>2184</v>
      </c>
      <c r="M27" s="86" t="n">
        <f aca="false">L27*B27</f>
        <v>82992000</v>
      </c>
      <c r="N27" s="90" t="n">
        <f aca="false">J27/M27</f>
        <v>0.789291365432813</v>
      </c>
      <c r="O27" s="90" t="n">
        <f aca="false">S15/M27</f>
        <v>0.931407159726239</v>
      </c>
      <c r="P27" s="87" t="n">
        <f aca="false">M15/S15</f>
        <v>0.847418185688849</v>
      </c>
      <c r="Q27" s="88"/>
    </row>
    <row r="28" customFormat="false" ht="12.75" hidden="false" customHeight="false" outlineLevel="0" collapsed="false">
      <c r="A28" s="79" t="str">
        <f aca="false">A15</f>
        <v>UKI-LT2-UCL-HEP</v>
      </c>
      <c r="B28" s="91"/>
      <c r="C28" s="91"/>
      <c r="D28" s="81" t="n">
        <v>636.75</v>
      </c>
      <c r="E28" s="82" t="n">
        <v>81</v>
      </c>
      <c r="F28" s="83"/>
      <c r="G28" s="83"/>
      <c r="H28" s="84"/>
      <c r="I28" s="84"/>
      <c r="J28" s="64"/>
      <c r="K28" s="84"/>
      <c r="L28" s="85"/>
      <c r="M28" s="86"/>
      <c r="N28" s="84"/>
      <c r="O28" s="84"/>
      <c r="P28" s="87"/>
      <c r="Q28" s="88"/>
    </row>
    <row r="29" customFormat="false" ht="12.75" hidden="false" customHeight="false" outlineLevel="0" collapsed="false">
      <c r="A29" s="92" t="s">
        <v>80</v>
      </c>
      <c r="B29" s="91" t="n">
        <f aca="false">SUM(B24:B28)</f>
        <v>178819</v>
      </c>
      <c r="C29" s="91" t="n">
        <f aca="false">SUM(C24:C28)</f>
        <v>9915</v>
      </c>
      <c r="D29" s="93" t="n">
        <f aca="false">SUM(D24:D28)</f>
        <v>52714.598</v>
      </c>
      <c r="E29" s="94" t="n">
        <f aca="false">SUM(E24:E28)</f>
        <v>4260.48004</v>
      </c>
      <c r="F29" s="83" t="n">
        <f aca="false">B29/D29</f>
        <v>3.39221025644547</v>
      </c>
      <c r="G29" s="83" t="n">
        <f aca="false">C29/E29</f>
        <v>2.32720254687545</v>
      </c>
      <c r="H29" s="84" t="n">
        <f aca="false">(B29/$B$29)</f>
        <v>1</v>
      </c>
      <c r="I29" s="84" t="n">
        <f aca="false">(C29/$C$29)</f>
        <v>1</v>
      </c>
      <c r="J29" s="66" t="n">
        <f aca="false">SUM(J24:J28)</f>
        <v>242788486</v>
      </c>
      <c r="K29" s="84" t="n">
        <f aca="false">J29/$J$29</f>
        <v>1</v>
      </c>
      <c r="L29" s="85" t="n">
        <f aca="false">$L$24</f>
        <v>2184</v>
      </c>
      <c r="M29" s="86" t="n">
        <f aca="false">L29*B29</f>
        <v>390540696</v>
      </c>
      <c r="N29" s="84" t="n">
        <f aca="false">J29/M29</f>
        <v>0.621672692466344</v>
      </c>
      <c r="O29" s="84" t="n">
        <f aca="false">S17/M29</f>
        <v>0.713182241576176</v>
      </c>
      <c r="P29" s="87" t="n">
        <f aca="false">M17/S17</f>
        <v>0.871688407569445</v>
      </c>
      <c r="Q29" s="88"/>
    </row>
    <row r="31" customFormat="false" ht="12" hidden="false" customHeight="false" outlineLevel="0" collapsed="false">
      <c r="F31" s="95"/>
    </row>
    <row r="32" customFormat="false" ht="12" hidden="false" customHeight="false" outlineLevel="0" collapsed="false">
      <c r="K32" s="95" t="s">
        <v>81</v>
      </c>
      <c r="L32" s="96" t="s">
        <v>82</v>
      </c>
      <c r="M32" s="96"/>
      <c r="O32" s="41"/>
    </row>
    <row r="33" customFormat="false" ht="12" hidden="false" customHeight="false" outlineLevel="0" collapsed="false">
      <c r="D33" s="15"/>
      <c r="E33" s="15"/>
      <c r="F33" s="97"/>
      <c r="G33" s="41"/>
      <c r="H33" s="41"/>
      <c r="K33" s="95" t="s">
        <v>83</v>
      </c>
      <c r="L33" s="0" t="n">
        <v>2184</v>
      </c>
    </row>
    <row r="34" customFormat="false" ht="12" hidden="false" customHeight="false" outlineLevel="0" collapsed="false">
      <c r="A34" s="98" t="s">
        <v>37</v>
      </c>
      <c r="B34" s="99" t="s">
        <v>84</v>
      </c>
      <c r="C34" s="99"/>
      <c r="D34" s="99"/>
      <c r="E34" s="95"/>
      <c r="F34" s="100"/>
      <c r="G34" s="41"/>
      <c r="H34" s="41"/>
      <c r="K34" s="95" t="s">
        <v>85</v>
      </c>
      <c r="L34" s="0" t="n">
        <v>2208</v>
      </c>
    </row>
    <row r="35" customFormat="false" ht="12.95" hidden="false" customHeight="false" outlineLevel="0" collapsed="false">
      <c r="A35" s="98"/>
      <c r="B35" s="101" t="s">
        <v>86</v>
      </c>
      <c r="C35" s="101" t="s">
        <v>87</v>
      </c>
      <c r="D35" s="102" t="s">
        <v>88</v>
      </c>
      <c r="E35" s="103"/>
      <c r="F35" s="104"/>
      <c r="G35" s="104"/>
      <c r="K35" s="95" t="s">
        <v>89</v>
      </c>
      <c r="L35" s="0" t="n">
        <v>2208</v>
      </c>
    </row>
    <row r="36" customFormat="false" ht="12.75" hidden="false" customHeight="false" outlineLevel="0" collapsed="false">
      <c r="A36" s="98" t="str">
        <f aca="false">A11</f>
        <v>UKI-LT2-Brunel</v>
      </c>
      <c r="B36" s="98" t="n">
        <v>3845</v>
      </c>
      <c r="C36" s="105" t="n">
        <v>45949</v>
      </c>
      <c r="D36" s="106" t="n">
        <v>1438</v>
      </c>
      <c r="E36" s="107"/>
      <c r="F36" s="100"/>
      <c r="G36" s="95"/>
    </row>
    <row r="37" customFormat="false" ht="12.75" hidden="false" customHeight="false" outlineLevel="0" collapsed="false">
      <c r="A37" s="98" t="str">
        <f aca="false">A12</f>
        <v>UKI-LT2-IC-HEP</v>
      </c>
      <c r="B37" s="98" t="n">
        <v>6380</v>
      </c>
      <c r="C37" s="106" t="n">
        <v>60416</v>
      </c>
      <c r="D37" s="106" t="n">
        <v>3592</v>
      </c>
      <c r="E37" s="107"/>
      <c r="F37" s="100"/>
    </row>
    <row r="38" customFormat="false" ht="12.75" hidden="false" customHeight="false" outlineLevel="0" collapsed="false">
      <c r="A38" s="98" t="str">
        <f aca="false">A13</f>
        <v>UKI-LT2-QMUL</v>
      </c>
      <c r="B38" s="98" t="n">
        <v>4248</v>
      </c>
      <c r="C38" s="106" t="n">
        <v>46797</v>
      </c>
      <c r="D38" s="106" t="n">
        <v>3394</v>
      </c>
      <c r="E38" s="107"/>
      <c r="F38" s="100"/>
    </row>
    <row r="39" customFormat="false" ht="12.75" hidden="false" customHeight="false" outlineLevel="0" collapsed="false">
      <c r="A39" s="98" t="str">
        <f aca="false">A14</f>
        <v>UKI-LT2-RHUL</v>
      </c>
      <c r="B39" s="98" t="n">
        <v>3832</v>
      </c>
      <c r="C39" s="106" t="n">
        <v>38408</v>
      </c>
      <c r="D39" s="106" t="n">
        <v>1460</v>
      </c>
      <c r="E39" s="107"/>
      <c r="F39" s="100"/>
    </row>
    <row r="40" customFormat="false" ht="12.95" hidden="false" customHeight="false" outlineLevel="0" collapsed="false">
      <c r="A40" s="98" t="str">
        <f aca="false">A15</f>
        <v>UKI-LT2-UCL-HEP</v>
      </c>
      <c r="B40" s="98" t="n">
        <v>0</v>
      </c>
      <c r="C40" s="106" t="n">
        <v>0</v>
      </c>
      <c r="D40" s="106" t="n">
        <v>0</v>
      </c>
      <c r="E40" s="107"/>
      <c r="F40" s="100"/>
      <c r="K40" s="108"/>
    </row>
    <row r="41" customFormat="false" ht="12" hidden="false" customHeight="false" outlineLevel="0" collapsed="false">
      <c r="A41" s="98" t="s">
        <v>80</v>
      </c>
      <c r="B41" s="98"/>
      <c r="C41" s="106" t="n">
        <f aca="false">SUM(C36:C40)</f>
        <v>191570</v>
      </c>
      <c r="D41" s="106" t="n">
        <f aca="false">SUM(D36:D40)</f>
        <v>9884</v>
      </c>
      <c r="E41" s="107"/>
      <c r="F41" s="109" t="n">
        <f aca="false">A16</f>
        <v>0</v>
      </c>
    </row>
    <row r="42" customFormat="false" ht="12" hidden="false" customHeight="false" outlineLevel="0" collapsed="false">
      <c r="F42" s="109"/>
    </row>
    <row r="43" customFormat="false" ht="12" hidden="false" customHeight="false" outlineLevel="0" collapsed="false">
      <c r="A43" s="95" t="s">
        <v>90</v>
      </c>
    </row>
    <row r="44" customFormat="false" ht="12" hidden="false" customHeight="false" outlineLevel="0" collapsed="false">
      <c r="A44" s="95" t="s">
        <v>91</v>
      </c>
    </row>
    <row r="47" customFormat="false" ht="12.75" hidden="false" customHeight="false" outlineLevel="0" collapsed="false">
      <c r="A47" s="0" t="s">
        <v>92</v>
      </c>
    </row>
    <row r="51" customFormat="false" ht="23.1" hidden="false" customHeight="false" outlineLevel="0" collapsed="false"/>
    <row r="53" customFormat="false" ht="23.1" hidden="false" customHeight="false" outlineLevel="0" collapsed="false"/>
  </sheetData>
  <mergeCells count="11">
    <mergeCell ref="A2:C2"/>
    <mergeCell ref="B3:C3"/>
    <mergeCell ref="B4:C4"/>
    <mergeCell ref="B5:C5"/>
    <mergeCell ref="I10:M10"/>
    <mergeCell ref="O10:S10"/>
    <mergeCell ref="B22:C22"/>
    <mergeCell ref="D22:E22"/>
    <mergeCell ref="F22:O22"/>
    <mergeCell ref="L32:M32"/>
    <mergeCell ref="B34:D34"/>
  </mergeCells>
  <conditionalFormatting sqref="F24:G24">
    <cfRule type="cellIs" priority="2" operator="greaterThanOrEqual" aboveAverage="0" equalAverage="0" bottom="0" percent="0" rank="0" text="" dxfId="0">
      <formula>1</formula>
    </cfRule>
    <cfRule type="cellIs" priority="3" operator="greaterThanOrEqual" aboveAverage="0" equalAverage="0" bottom="0" percent="0" rank="0" text="" dxfId="1">
      <formula>0.95</formula>
    </cfRule>
    <cfRule type="cellIs" priority="4" operator="lessThan" aboveAverage="0" equalAverage="0" bottom="0" percent="0" rank="0" text="" dxfId="2">
      <formula>0.95</formula>
    </cfRule>
  </conditionalFormatting>
  <conditionalFormatting sqref="F25:G29">
    <cfRule type="cellIs" priority="5" operator="greaterThanOrEqual" aboveAverage="0" equalAverage="0" bottom="0" percent="0" rank="0" text="" dxfId="3">
      <formula>1</formula>
    </cfRule>
    <cfRule type="cellIs" priority="6" operator="greaterThanOrEqual" aboveAverage="0" equalAverage="0" bottom="0" percent="0" rank="0" text="" dxfId="4">
      <formula>0.95</formula>
    </cfRule>
    <cfRule type="cellIs" priority="7" operator="lessThan" aboveAverage="0" equalAverage="0" bottom="0" percent="0" rank="0" text="" dxfId="5">
      <formula>0.95</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sheetPr filterMode="false">
    <pageSetUpPr fitToPage="true"/>
  </sheetPr>
  <dimension ref="B2:AU65536"/>
  <sheetViews>
    <sheetView windowProtection="false" showFormulas="false" showGridLines="false" showRowColHeaders="true" showZeros="true" rightToLeft="false" tabSelected="false" showOutlineSymbols="true" defaultGridColor="true" view="normal" topLeftCell="B4" colorId="64" zoomScale="100" zoomScaleNormal="100" zoomScalePageLayoutView="100" workbookViewId="0">
      <selection pane="topLeft" activeCell="AT21" activeCellId="0" sqref="AT21"/>
    </sheetView>
  </sheetViews>
  <sheetFormatPr defaultRowHeight="12.75"/>
  <cols>
    <col collapsed="false" hidden="false" max="1" min="1" style="0" width="8.85714285714286"/>
    <col collapsed="false" hidden="false" max="2" min="2" style="0" width="15"/>
    <col collapsed="false" hidden="false" max="3" min="3" style="0" width="4.70918367346939"/>
    <col collapsed="false" hidden="false" max="4" min="4" style="0" width="4.13775510204082"/>
    <col collapsed="false" hidden="false" max="9" min="5" style="0" width="4.70918367346939"/>
    <col collapsed="false" hidden="false" max="10" min="10" style="0" width="5.70408163265306"/>
    <col collapsed="false" hidden="false" max="11" min="11" style="0" width="4.42857142857143"/>
    <col collapsed="false" hidden="false" max="12" min="12" style="0" width="6.29081632653061"/>
    <col collapsed="false" hidden="false" max="13" min="13" style="0" width="4.42857142857143"/>
    <col collapsed="false" hidden="false" max="14" min="14" style="0" width="4.81632653061225"/>
    <col collapsed="false" hidden="false" max="36" min="15" style="0" width="4.70918367346939"/>
    <col collapsed="false" hidden="false" max="37" min="37" style="0" width="4.41836734693878"/>
    <col collapsed="false" hidden="false" max="40" min="38" style="0" width="4.70918367346939"/>
    <col collapsed="false" hidden="false" max="42" min="41" style="0" width="5.62244897959184"/>
    <col collapsed="false" hidden="false" max="43" min="43" style="0" width="5.48979591836735"/>
    <col collapsed="false" hidden="false" max="44" min="44" style="0" width="4.28571428571429"/>
    <col collapsed="false" hidden="false" max="45" min="45" style="0" width="5.76020408163265"/>
    <col collapsed="false" hidden="false" max="46" min="46" style="0" width="5.85714285714286"/>
    <col collapsed="false" hidden="false" max="47" min="47" style="0" width="6.56122448979592"/>
    <col collapsed="false" hidden="false" max="1025" min="48" style="0" width="8.85714285714286"/>
  </cols>
  <sheetData>
    <row r="2" customFormat="false" ht="12.75" hidden="false" customHeight="false" outlineLevel="0" collapsed="false">
      <c r="B2" s="22" t="s">
        <v>0</v>
      </c>
      <c r="C2" s="22"/>
      <c r="D2" s="22"/>
      <c r="E2" s="22"/>
      <c r="F2" s="22"/>
    </row>
    <row r="3" customFormat="false" ht="12.75" hidden="false" customHeight="false" outlineLevel="0" collapsed="false">
      <c r="B3" s="110" t="s">
        <v>2</v>
      </c>
      <c r="C3" s="111" t="str">
        <f aca="false">Metrics!B3</f>
        <v>LondonGrid Tier 2</v>
      </c>
      <c r="D3" s="111"/>
      <c r="E3" s="111"/>
      <c r="F3" s="111"/>
    </row>
    <row r="4" customFormat="false" ht="12.75" hidden="false" customHeight="false" outlineLevel="0" collapsed="false">
      <c r="B4" s="6" t="s">
        <v>5</v>
      </c>
      <c r="C4" s="112" t="str">
        <f aca="false">Metrics!B4</f>
        <v>Q217</v>
      </c>
      <c r="D4" s="112"/>
      <c r="E4" s="112"/>
      <c r="F4" s="112"/>
    </row>
    <row r="5" customFormat="false" ht="12.75" hidden="false" customHeight="false" outlineLevel="0" collapsed="false">
      <c r="B5" s="12" t="s">
        <v>8</v>
      </c>
      <c r="C5" s="113" t="str">
        <f aca="false">Metrics!B5</f>
        <v>Duncan Rand</v>
      </c>
      <c r="D5" s="113"/>
      <c r="E5" s="113"/>
      <c r="F5" s="113"/>
    </row>
    <row r="6" customFormat="false" ht="12.75" hidden="false" customHeight="false" outlineLevel="0" collapsed="false">
      <c r="B6" s="70"/>
      <c r="C6" s="114"/>
      <c r="D6" s="114"/>
      <c r="E6" s="114"/>
      <c r="F6" s="114"/>
    </row>
    <row r="7" customFormat="false" ht="12.75" hidden="false" customHeight="false" outlineLevel="0" collapsed="false">
      <c r="B7" s="70" t="s">
        <v>93</v>
      </c>
      <c r="D7" s="114"/>
      <c r="E7" s="114"/>
      <c r="F7" s="114"/>
    </row>
    <row r="8" customFormat="false" ht="12.75" hidden="false" customHeight="false" outlineLevel="0" collapsed="false">
      <c r="C8" s="0" t="n">
        <v>1</v>
      </c>
      <c r="D8" s="0" t="n">
        <v>2</v>
      </c>
      <c r="E8" s="0" t="n">
        <v>3</v>
      </c>
      <c r="F8" s="0" t="n">
        <v>4</v>
      </c>
      <c r="G8" s="0" t="n">
        <v>5</v>
      </c>
      <c r="H8" s="0" t="n">
        <v>6</v>
      </c>
      <c r="I8" s="0" t="n">
        <v>7</v>
      </c>
      <c r="J8" s="0" t="n">
        <v>8</v>
      </c>
      <c r="K8" s="0" t="n">
        <v>9</v>
      </c>
      <c r="L8" s="0" t="n">
        <v>10</v>
      </c>
      <c r="M8" s="0" t="n">
        <v>11</v>
      </c>
      <c r="N8" s="0" t="n">
        <v>12</v>
      </c>
      <c r="O8" s="0" t="n">
        <v>13</v>
      </c>
      <c r="P8" s="0" t="n">
        <v>14</v>
      </c>
      <c r="Q8" s="0" t="n">
        <v>15</v>
      </c>
      <c r="R8" s="0" t="n">
        <v>16</v>
      </c>
      <c r="S8" s="0" t="n">
        <v>17</v>
      </c>
      <c r="T8" s="0" t="n">
        <v>18</v>
      </c>
      <c r="U8" s="0" t="n">
        <v>19</v>
      </c>
      <c r="V8" s="0" t="n">
        <v>20</v>
      </c>
      <c r="W8" s="0" t="n">
        <v>21</v>
      </c>
      <c r="X8" s="0" t="n">
        <v>22</v>
      </c>
      <c r="Y8" s="0" t="n">
        <v>23</v>
      </c>
      <c r="Z8" s="0" t="n">
        <v>24</v>
      </c>
      <c r="AA8" s="0" t="n">
        <v>25</v>
      </c>
      <c r="AB8" s="0" t="n">
        <v>26</v>
      </c>
      <c r="AC8" s="0" t="n">
        <v>27</v>
      </c>
      <c r="AD8" s="0" t="n">
        <v>28</v>
      </c>
      <c r="AE8" s="0" t="n">
        <v>29</v>
      </c>
      <c r="AF8" s="0" t="n">
        <v>30</v>
      </c>
      <c r="AG8" s="0" t="n">
        <v>31</v>
      </c>
      <c r="AH8" s="0" t="n">
        <v>32</v>
      </c>
      <c r="AI8" s="0" t="n">
        <v>33</v>
      </c>
      <c r="AJ8" s="0" t="n">
        <v>34</v>
      </c>
      <c r="AK8" s="0" t="n">
        <v>35</v>
      </c>
      <c r="AL8" s="0" t="n">
        <v>36</v>
      </c>
    </row>
    <row r="9" customFormat="false" ht="12.75" hidden="true" customHeight="false" outlineLevel="0" collapsed="false">
      <c r="B9" s="44" t="s">
        <v>94</v>
      </c>
    </row>
    <row r="10" customFormat="false" ht="138" hidden="false" customHeight="true" outlineLevel="0" collapsed="false">
      <c r="B10" s="24" t="s">
        <v>37</v>
      </c>
      <c r="C10" s="115" t="s">
        <v>95</v>
      </c>
      <c r="D10" s="116" t="s">
        <v>96</v>
      </c>
      <c r="E10" s="116" t="s">
        <v>97</v>
      </c>
      <c r="F10" s="116" t="s">
        <v>98</v>
      </c>
      <c r="G10" s="116" t="s">
        <v>99</v>
      </c>
      <c r="H10" s="116" t="s">
        <v>100</v>
      </c>
      <c r="I10" s="116" t="s">
        <v>101</v>
      </c>
      <c r="J10" s="116" t="s">
        <v>102</v>
      </c>
      <c r="K10" s="116" t="s">
        <v>103</v>
      </c>
      <c r="L10" s="116" t="s">
        <v>104</v>
      </c>
      <c r="M10" s="116" t="s">
        <v>105</v>
      </c>
      <c r="N10" s="116" t="s">
        <v>106</v>
      </c>
      <c r="O10" s="116" t="s">
        <v>107</v>
      </c>
      <c r="P10" s="116" t="s">
        <v>108</v>
      </c>
      <c r="Q10" s="116" t="s">
        <v>109</v>
      </c>
      <c r="R10" s="116" t="s">
        <v>110</v>
      </c>
      <c r="S10" s="116" t="s">
        <v>111</v>
      </c>
      <c r="T10" s="116" t="s">
        <v>112</v>
      </c>
      <c r="U10" s="116" t="s">
        <v>113</v>
      </c>
      <c r="V10" s="116" t="s">
        <v>114</v>
      </c>
      <c r="W10" s="116" t="s">
        <v>115</v>
      </c>
      <c r="X10" s="116" t="s">
        <v>116</v>
      </c>
      <c r="Y10" s="116" t="s">
        <v>117</v>
      </c>
      <c r="Z10" s="116" t="s">
        <v>118</v>
      </c>
      <c r="AA10" s="116" t="s">
        <v>119</v>
      </c>
      <c r="AB10" s="116" t="s">
        <v>120</v>
      </c>
      <c r="AC10" s="116" t="s">
        <v>121</v>
      </c>
      <c r="AD10" s="116" t="s">
        <v>122</v>
      </c>
      <c r="AE10" s="116" t="s">
        <v>123</v>
      </c>
      <c r="AF10" s="116" t="s">
        <v>124</v>
      </c>
      <c r="AG10" s="116" t="s">
        <v>125</v>
      </c>
      <c r="AH10" s="116" t="s">
        <v>126</v>
      </c>
      <c r="AI10" s="116" t="s">
        <v>127</v>
      </c>
      <c r="AJ10" s="116" t="s">
        <v>128</v>
      </c>
      <c r="AK10" s="116" t="s">
        <v>129</v>
      </c>
      <c r="AL10" s="116" t="s">
        <v>130</v>
      </c>
      <c r="AM10" s="116" t="s">
        <v>131</v>
      </c>
      <c r="AN10" s="116" t="s">
        <v>132</v>
      </c>
      <c r="AO10" s="116" t="s">
        <v>133</v>
      </c>
      <c r="AP10" s="116" t="s">
        <v>134</v>
      </c>
      <c r="AQ10" s="116" t="s">
        <v>135</v>
      </c>
      <c r="AR10" s="116" t="s">
        <v>136</v>
      </c>
      <c r="AS10" s="116" t="s">
        <v>137</v>
      </c>
      <c r="AT10" s="24" t="s">
        <v>53</v>
      </c>
    </row>
    <row r="11" customFormat="false" ht="12.8" hidden="false" customHeight="false" outlineLevel="0" collapsed="false">
      <c r="B11" s="117" t="str">
        <f aca="false">Resources!A11</f>
        <v>UKI-LT2-Brunel</v>
      </c>
      <c r="C11" s="52" t="n">
        <v>0</v>
      </c>
      <c r="D11" s="53" t="n">
        <v>1</v>
      </c>
      <c r="E11" s="53" t="n">
        <v>1</v>
      </c>
      <c r="F11" s="53" t="n">
        <v>0</v>
      </c>
      <c r="G11" s="53" t="n">
        <v>0</v>
      </c>
      <c r="H11" s="53" t="n">
        <v>0</v>
      </c>
      <c r="I11" s="53" t="n">
        <v>1</v>
      </c>
      <c r="J11" s="53" t="n">
        <v>0</v>
      </c>
      <c r="K11" s="53" t="n">
        <v>1</v>
      </c>
      <c r="L11" s="53" t="n">
        <v>1</v>
      </c>
      <c r="M11" s="53" t="n">
        <v>1</v>
      </c>
      <c r="N11" s="53" t="n">
        <v>0</v>
      </c>
      <c r="O11" s="53" t="n">
        <v>0</v>
      </c>
      <c r="P11" s="53" t="n">
        <v>0</v>
      </c>
      <c r="Q11" s="53" t="n">
        <v>0</v>
      </c>
      <c r="R11" s="53" t="n">
        <v>0</v>
      </c>
      <c r="S11" s="53" t="n">
        <v>1</v>
      </c>
      <c r="T11" s="53" t="n">
        <v>0</v>
      </c>
      <c r="U11" s="53" t="n">
        <v>0</v>
      </c>
      <c r="V11" s="53" t="n">
        <v>0</v>
      </c>
      <c r="W11" s="53" t="n">
        <v>1</v>
      </c>
      <c r="X11" s="53" t="n">
        <v>0</v>
      </c>
      <c r="Y11" s="53" t="n">
        <v>1</v>
      </c>
      <c r="Z11" s="53" t="n">
        <v>1</v>
      </c>
      <c r="AA11" s="53" t="n">
        <v>1</v>
      </c>
      <c r="AB11" s="53" t="n">
        <v>1</v>
      </c>
      <c r="AC11" s="53" t="n">
        <v>0</v>
      </c>
      <c r="AD11" s="53" t="n">
        <v>0</v>
      </c>
      <c r="AE11" s="53" t="n">
        <v>1</v>
      </c>
      <c r="AF11" s="53" t="n">
        <v>1</v>
      </c>
      <c r="AG11" s="53" t="n">
        <v>1</v>
      </c>
      <c r="AH11" s="53" t="n">
        <v>0</v>
      </c>
      <c r="AI11" s="53" t="n">
        <v>0</v>
      </c>
      <c r="AJ11" s="53" t="n">
        <v>0</v>
      </c>
      <c r="AK11" s="53" t="n">
        <v>1</v>
      </c>
      <c r="AL11" s="53" t="n">
        <v>0</v>
      </c>
      <c r="AM11" s="118" t="n">
        <v>0</v>
      </c>
      <c r="AN11" s="118" t="n">
        <v>0</v>
      </c>
      <c r="AO11" s="118" t="n">
        <v>0</v>
      </c>
      <c r="AP11" s="118" t="n">
        <v>0</v>
      </c>
      <c r="AQ11" s="118" t="n">
        <v>0</v>
      </c>
      <c r="AR11" s="118" t="n">
        <v>0</v>
      </c>
      <c r="AS11" s="7" t="n">
        <v>0</v>
      </c>
      <c r="AT11" s="119" t="n">
        <f aca="false">SUM(C11:AS11)</f>
        <v>16</v>
      </c>
    </row>
    <row r="12" customFormat="false" ht="12.8" hidden="false" customHeight="false" outlineLevel="0" collapsed="false">
      <c r="B12" s="117" t="str">
        <f aca="false">Resources!A12</f>
        <v>UKI-LT2-IC-HEP</v>
      </c>
      <c r="C12" s="52" t="n">
        <v>0</v>
      </c>
      <c r="D12" s="53" t="n">
        <v>1</v>
      </c>
      <c r="E12" s="53" t="n">
        <v>1</v>
      </c>
      <c r="F12" s="53" t="n">
        <v>1</v>
      </c>
      <c r="G12" s="53" t="n">
        <v>0</v>
      </c>
      <c r="H12" s="53" t="n">
        <v>0</v>
      </c>
      <c r="I12" s="53" t="n">
        <v>0</v>
      </c>
      <c r="J12" s="53" t="n">
        <v>1</v>
      </c>
      <c r="K12" s="53" t="n">
        <v>1</v>
      </c>
      <c r="L12" s="53" t="n">
        <v>1</v>
      </c>
      <c r="M12" s="53" t="n">
        <v>1</v>
      </c>
      <c r="N12" s="53" t="n">
        <v>0</v>
      </c>
      <c r="O12" s="53" t="n">
        <v>0</v>
      </c>
      <c r="P12" s="53" t="n">
        <v>0</v>
      </c>
      <c r="Q12" s="53" t="n">
        <v>0</v>
      </c>
      <c r="R12" s="53" t="n">
        <v>0</v>
      </c>
      <c r="S12" s="53" t="n">
        <v>1</v>
      </c>
      <c r="T12" s="53" t="n">
        <v>0</v>
      </c>
      <c r="U12" s="53" t="n">
        <v>1</v>
      </c>
      <c r="V12" s="53" t="n">
        <v>0</v>
      </c>
      <c r="W12" s="53" t="n">
        <v>1</v>
      </c>
      <c r="X12" s="53" t="n">
        <v>0</v>
      </c>
      <c r="Y12" s="53" t="n">
        <v>1</v>
      </c>
      <c r="Z12" s="53" t="n">
        <v>1</v>
      </c>
      <c r="AA12" s="53" t="n">
        <v>1</v>
      </c>
      <c r="AB12" s="53" t="n">
        <v>1</v>
      </c>
      <c r="AC12" s="53" t="n">
        <v>1</v>
      </c>
      <c r="AD12" s="53" t="n">
        <v>0</v>
      </c>
      <c r="AE12" s="53" t="n">
        <v>1</v>
      </c>
      <c r="AF12" s="53" t="n">
        <v>1</v>
      </c>
      <c r="AG12" s="53" t="n">
        <v>1</v>
      </c>
      <c r="AH12" s="53" t="n">
        <v>1</v>
      </c>
      <c r="AI12" s="53" t="n">
        <v>0</v>
      </c>
      <c r="AJ12" s="53" t="n">
        <v>0</v>
      </c>
      <c r="AK12" s="53" t="n">
        <v>1</v>
      </c>
      <c r="AL12" s="53" t="n">
        <v>0</v>
      </c>
      <c r="AM12" s="118" t="n">
        <v>0</v>
      </c>
      <c r="AN12" s="118" t="n">
        <v>0</v>
      </c>
      <c r="AO12" s="118" t="n">
        <v>0</v>
      </c>
      <c r="AP12" s="118" t="n">
        <v>0</v>
      </c>
      <c r="AQ12" s="118" t="n">
        <v>0</v>
      </c>
      <c r="AR12" s="118" t="n">
        <v>0</v>
      </c>
      <c r="AS12" s="7" t="n">
        <v>0</v>
      </c>
      <c r="AT12" s="119" t="n">
        <f aca="false">SUM(C12:AS12)</f>
        <v>20</v>
      </c>
    </row>
    <row r="13" customFormat="false" ht="12.8" hidden="false" customHeight="false" outlineLevel="0" collapsed="false">
      <c r="B13" s="117" t="str">
        <f aca="false">Resources!A13</f>
        <v>UKI-LT2-QMUL</v>
      </c>
      <c r="C13" s="52" t="n">
        <v>0</v>
      </c>
      <c r="D13" s="53" t="n">
        <v>1</v>
      </c>
      <c r="E13" s="53" t="n">
        <v>1</v>
      </c>
      <c r="F13" s="53" t="n">
        <v>0</v>
      </c>
      <c r="G13" s="53" t="n">
        <v>0</v>
      </c>
      <c r="H13" s="53" t="n">
        <v>1</v>
      </c>
      <c r="I13" s="53" t="n">
        <v>1</v>
      </c>
      <c r="J13" s="53" t="n">
        <v>0</v>
      </c>
      <c r="K13" s="53" t="n">
        <v>1</v>
      </c>
      <c r="L13" s="53" t="n">
        <v>1</v>
      </c>
      <c r="M13" s="53" t="n">
        <v>1</v>
      </c>
      <c r="N13" s="53" t="n">
        <v>0</v>
      </c>
      <c r="O13" s="53" t="n">
        <v>1</v>
      </c>
      <c r="P13" s="53" t="n">
        <v>1</v>
      </c>
      <c r="Q13" s="53" t="n">
        <v>0</v>
      </c>
      <c r="R13" s="53" t="n">
        <v>0</v>
      </c>
      <c r="S13" s="53" t="n">
        <v>1</v>
      </c>
      <c r="T13" s="53" t="n">
        <v>0</v>
      </c>
      <c r="U13" s="53" t="n">
        <v>1</v>
      </c>
      <c r="V13" s="53" t="n">
        <v>1</v>
      </c>
      <c r="W13" s="53" t="n">
        <v>1</v>
      </c>
      <c r="X13" s="53" t="n">
        <v>0</v>
      </c>
      <c r="Y13" s="53" t="n">
        <v>1</v>
      </c>
      <c r="Z13" s="53" t="n">
        <v>1</v>
      </c>
      <c r="AA13" s="53" t="n">
        <v>1</v>
      </c>
      <c r="AB13" s="53" t="n">
        <v>1</v>
      </c>
      <c r="AC13" s="53" t="n">
        <v>0</v>
      </c>
      <c r="AD13" s="53" t="n">
        <v>0</v>
      </c>
      <c r="AE13" s="53" t="n">
        <v>1</v>
      </c>
      <c r="AF13" s="53" t="n">
        <v>1</v>
      </c>
      <c r="AG13" s="53" t="n">
        <v>1</v>
      </c>
      <c r="AH13" s="53" t="n">
        <v>0</v>
      </c>
      <c r="AI13" s="53" t="n">
        <v>0</v>
      </c>
      <c r="AJ13" s="53" t="n">
        <v>0</v>
      </c>
      <c r="AK13" s="53" t="n">
        <v>1</v>
      </c>
      <c r="AL13" s="53" t="n">
        <v>0</v>
      </c>
      <c r="AM13" s="118" t="n">
        <v>0</v>
      </c>
      <c r="AN13" s="118" t="n">
        <v>0</v>
      </c>
      <c r="AO13" s="118" t="n">
        <v>0</v>
      </c>
      <c r="AP13" s="118" t="n">
        <v>0</v>
      </c>
      <c r="AQ13" s="118" t="n">
        <v>0</v>
      </c>
      <c r="AR13" s="118" t="n">
        <v>1</v>
      </c>
      <c r="AS13" s="7" t="n">
        <v>0</v>
      </c>
      <c r="AT13" s="119" t="n">
        <f aca="false">SUM(C13:AS13)</f>
        <v>22</v>
      </c>
    </row>
    <row r="14" customFormat="false" ht="12.8" hidden="false" customHeight="false" outlineLevel="0" collapsed="false">
      <c r="B14" s="117" t="str">
        <f aca="false">Resources!A14</f>
        <v>UKI-LT2-RHUL</v>
      </c>
      <c r="C14" s="52" t="n">
        <v>0</v>
      </c>
      <c r="D14" s="53" t="n">
        <v>1</v>
      </c>
      <c r="E14" s="53" t="n">
        <v>1</v>
      </c>
      <c r="F14" s="53" t="n">
        <v>1</v>
      </c>
      <c r="G14" s="53" t="n">
        <v>0</v>
      </c>
      <c r="H14" s="53" t="n">
        <v>0</v>
      </c>
      <c r="I14" s="53" t="n">
        <v>1</v>
      </c>
      <c r="J14" s="53" t="n">
        <v>0</v>
      </c>
      <c r="K14" s="53" t="n">
        <v>1</v>
      </c>
      <c r="L14" s="53" t="n">
        <v>1</v>
      </c>
      <c r="M14" s="53" t="n">
        <v>1</v>
      </c>
      <c r="N14" s="53" t="n">
        <v>0</v>
      </c>
      <c r="O14" s="53" t="n">
        <v>0</v>
      </c>
      <c r="P14" s="53" t="n">
        <v>0</v>
      </c>
      <c r="Q14" s="53" t="n">
        <v>0</v>
      </c>
      <c r="R14" s="53" t="n">
        <v>0</v>
      </c>
      <c r="S14" s="53" t="n">
        <v>1</v>
      </c>
      <c r="T14" s="53" t="n">
        <v>0</v>
      </c>
      <c r="U14" s="53" t="n">
        <v>1</v>
      </c>
      <c r="V14" s="53" t="n">
        <v>0</v>
      </c>
      <c r="W14" s="53" t="n">
        <v>1</v>
      </c>
      <c r="X14" s="53" t="n">
        <v>0</v>
      </c>
      <c r="Y14" s="53" t="n">
        <v>1</v>
      </c>
      <c r="Z14" s="53" t="n">
        <v>0</v>
      </c>
      <c r="AA14" s="53" t="n">
        <v>0</v>
      </c>
      <c r="AB14" s="53" t="n">
        <v>1</v>
      </c>
      <c r="AC14" s="53" t="n">
        <v>0</v>
      </c>
      <c r="AD14" s="53" t="n">
        <v>0</v>
      </c>
      <c r="AE14" s="53" t="n">
        <v>1</v>
      </c>
      <c r="AF14" s="53" t="n">
        <v>1</v>
      </c>
      <c r="AG14" s="53" t="n">
        <v>1</v>
      </c>
      <c r="AH14" s="53" t="n">
        <v>0</v>
      </c>
      <c r="AI14" s="53" t="n">
        <v>0</v>
      </c>
      <c r="AJ14" s="53" t="n">
        <v>0</v>
      </c>
      <c r="AK14" s="53" t="n">
        <v>1</v>
      </c>
      <c r="AL14" s="53" t="n">
        <v>0</v>
      </c>
      <c r="AM14" s="118" t="n">
        <v>0</v>
      </c>
      <c r="AN14" s="118" t="n">
        <v>0</v>
      </c>
      <c r="AO14" s="118" t="n">
        <v>0</v>
      </c>
      <c r="AP14" s="118" t="n">
        <v>0</v>
      </c>
      <c r="AQ14" s="118" t="n">
        <v>0</v>
      </c>
      <c r="AR14" s="118" t="n">
        <v>0</v>
      </c>
      <c r="AS14" s="7" t="n">
        <v>1</v>
      </c>
      <c r="AT14" s="119" t="n">
        <f aca="false">SUM(C14:AS14)</f>
        <v>17</v>
      </c>
    </row>
    <row r="15" customFormat="false" ht="12.8" hidden="false" customHeight="false" outlineLevel="0" collapsed="false">
      <c r="B15" s="120" t="s">
        <v>53</v>
      </c>
      <c r="C15" s="121" t="n">
        <f aca="false">SUM(C11:C14)</f>
        <v>0</v>
      </c>
      <c r="D15" s="121" t="n">
        <f aca="false">SUM(D11:D14)</f>
        <v>4</v>
      </c>
      <c r="E15" s="121" t="n">
        <f aca="false">SUM(E11:E14)</f>
        <v>4</v>
      </c>
      <c r="F15" s="121" t="n">
        <f aca="false">SUM(F11:F14)</f>
        <v>2</v>
      </c>
      <c r="G15" s="121" t="n">
        <f aca="false">SUM(G11:G14)</f>
        <v>0</v>
      </c>
      <c r="H15" s="121" t="n">
        <f aca="false">SUM(H11:H14)</f>
        <v>1</v>
      </c>
      <c r="I15" s="121" t="n">
        <f aca="false">SUM(I11:I14)</f>
        <v>3</v>
      </c>
      <c r="J15" s="121" t="n">
        <f aca="false">SUM(J11:J14)</f>
        <v>1</v>
      </c>
      <c r="K15" s="121" t="n">
        <f aca="false">SUM(K11:K14)</f>
        <v>4</v>
      </c>
      <c r="L15" s="121" t="n">
        <f aca="false">SUM(L11:L14)</f>
        <v>4</v>
      </c>
      <c r="M15" s="121" t="n">
        <f aca="false">SUM(M11:M14)</f>
        <v>4</v>
      </c>
      <c r="N15" s="121" t="n">
        <f aca="false">SUM(N11:N14)</f>
        <v>0</v>
      </c>
      <c r="O15" s="121" t="n">
        <f aca="false">SUM(O11:O14)</f>
        <v>1</v>
      </c>
      <c r="P15" s="121" t="n">
        <f aca="false">SUM(P11:P14)</f>
        <v>1</v>
      </c>
      <c r="Q15" s="121" t="n">
        <f aca="false">SUM(Q11:Q14)</f>
        <v>0</v>
      </c>
      <c r="R15" s="121" t="n">
        <f aca="false">SUM(R11:R14)</f>
        <v>0</v>
      </c>
      <c r="S15" s="121" t="n">
        <f aca="false">SUM(S11:S14)</f>
        <v>4</v>
      </c>
      <c r="T15" s="121" t="n">
        <f aca="false">SUM(T11:T14)</f>
        <v>0</v>
      </c>
      <c r="U15" s="121" t="n">
        <f aca="false">SUM(U11:U14)</f>
        <v>3</v>
      </c>
      <c r="V15" s="121" t="n">
        <f aca="false">SUM(V11:V14)</f>
        <v>1</v>
      </c>
      <c r="W15" s="121" t="n">
        <f aca="false">SUM(W11:W14)</f>
        <v>4</v>
      </c>
      <c r="X15" s="121" t="n">
        <f aca="false">SUM(X11:X14)</f>
        <v>0</v>
      </c>
      <c r="Y15" s="121" t="n">
        <f aca="false">SUM(Y11:Y14)</f>
        <v>4</v>
      </c>
      <c r="Z15" s="121" t="n">
        <f aca="false">SUM(Z11:Z14)</f>
        <v>3</v>
      </c>
      <c r="AA15" s="121" t="n">
        <f aca="false">SUM(AA11:AA14)</f>
        <v>3</v>
      </c>
      <c r="AB15" s="121" t="n">
        <f aca="false">SUM(AB11:AB14)</f>
        <v>4</v>
      </c>
      <c r="AC15" s="121" t="n">
        <f aca="false">SUM(AC11:AC14)</f>
        <v>1</v>
      </c>
      <c r="AD15" s="121" t="n">
        <f aca="false">SUM(AD11:AD14)</f>
        <v>0</v>
      </c>
      <c r="AE15" s="121" t="n">
        <f aca="false">SUM(AE11:AE14)</f>
        <v>4</v>
      </c>
      <c r="AF15" s="121" t="n">
        <f aca="false">SUM(AF11:AF14)</f>
        <v>4</v>
      </c>
      <c r="AG15" s="121" t="n">
        <f aca="false">SUM(AG11:AG14)</f>
        <v>4</v>
      </c>
      <c r="AH15" s="121" t="n">
        <f aca="false">SUM(AH11:AH14)</f>
        <v>1</v>
      </c>
      <c r="AI15" s="121" t="n">
        <f aca="false">SUM(AI11:AI14)</f>
        <v>0</v>
      </c>
      <c r="AJ15" s="121" t="n">
        <f aca="false">SUM(AJ11:AJ14)</f>
        <v>0</v>
      </c>
      <c r="AK15" s="121" t="n">
        <f aca="false">SUM(AK11:AK14)</f>
        <v>4</v>
      </c>
      <c r="AL15" s="121" t="n">
        <f aca="false">SUM(AL11:AL14)</f>
        <v>0</v>
      </c>
      <c r="AM15" s="121"/>
      <c r="AN15" s="121" t="n">
        <f aca="false">SUM(AN11:AN14)</f>
        <v>0</v>
      </c>
      <c r="AO15" s="121" t="n">
        <f aca="false">SUM(AO11:AO14)</f>
        <v>0</v>
      </c>
      <c r="AP15" s="121" t="n">
        <f aca="false">SUM(AP11:AP14)</f>
        <v>0</v>
      </c>
      <c r="AQ15" s="121" t="n">
        <f aca="false">SUM(AQ11:AQ14)</f>
        <v>0</v>
      </c>
      <c r="AR15" s="121" t="n">
        <f aca="false">SUM(AR11:AR14)</f>
        <v>1</v>
      </c>
      <c r="AS15" s="121" t="n">
        <f aca="false">SUM(AS11:AS14)</f>
        <v>1</v>
      </c>
      <c r="AT15" s="120" t="n">
        <f aca="false">SUM(AT11:AT14)</f>
        <v>75</v>
      </c>
    </row>
    <row r="18" customFormat="false" ht="12.75" hidden="false" customHeight="false" outlineLevel="0" collapsed="false">
      <c r="B18" s="44" t="s">
        <v>138</v>
      </c>
    </row>
    <row r="19" customFormat="false" ht="163.4" hidden="false" customHeight="false" outlineLevel="0" collapsed="false">
      <c r="B19" s="122" t="s">
        <v>37</v>
      </c>
      <c r="C19" s="123" t="s">
        <v>128</v>
      </c>
      <c r="D19" s="123" t="s">
        <v>129</v>
      </c>
      <c r="E19" s="123" t="s">
        <v>97</v>
      </c>
      <c r="F19" s="123" t="s">
        <v>123</v>
      </c>
      <c r="G19" s="123" t="s">
        <v>115</v>
      </c>
      <c r="H19" s="123" t="s">
        <v>99</v>
      </c>
      <c r="I19" s="123" t="s">
        <v>120</v>
      </c>
      <c r="J19" s="123" t="s">
        <v>103</v>
      </c>
      <c r="K19" s="123" t="s">
        <v>130</v>
      </c>
      <c r="L19" s="123" t="s">
        <v>96</v>
      </c>
      <c r="M19" s="123" t="s">
        <v>104</v>
      </c>
      <c r="N19" s="123" t="s">
        <v>137</v>
      </c>
      <c r="O19" s="123" t="s">
        <v>139</v>
      </c>
      <c r="P19" s="123" t="s">
        <v>140</v>
      </c>
      <c r="Q19" s="123" t="s">
        <v>117</v>
      </c>
      <c r="R19" s="123" t="s">
        <v>110</v>
      </c>
      <c r="S19" s="123" t="s">
        <v>112</v>
      </c>
      <c r="T19" s="123" t="s">
        <v>141</v>
      </c>
      <c r="U19" s="123" t="s">
        <v>106</v>
      </c>
      <c r="V19" s="123" t="s">
        <v>142</v>
      </c>
      <c r="W19" s="123" t="s">
        <v>95</v>
      </c>
      <c r="X19" s="123" t="s">
        <v>108</v>
      </c>
      <c r="Y19" s="123" t="s">
        <v>111</v>
      </c>
      <c r="Z19" s="123" t="s">
        <v>124</v>
      </c>
      <c r="AA19" s="123" t="s">
        <v>143</v>
      </c>
      <c r="AB19" s="123" t="s">
        <v>144</v>
      </c>
      <c r="AC19" s="123" t="s">
        <v>98</v>
      </c>
      <c r="AD19" s="123" t="s">
        <v>145</v>
      </c>
      <c r="AE19" s="123" t="s">
        <v>135</v>
      </c>
      <c r="AF19" s="123" t="s">
        <v>146</v>
      </c>
      <c r="AG19" s="123" t="s">
        <v>109</v>
      </c>
      <c r="AH19" s="123" t="s">
        <v>147</v>
      </c>
      <c r="AI19" s="123" t="s">
        <v>127</v>
      </c>
      <c r="AJ19" s="123" t="s">
        <v>125</v>
      </c>
      <c r="AK19" s="123" t="s">
        <v>148</v>
      </c>
      <c r="AL19" s="123" t="s">
        <v>132</v>
      </c>
      <c r="AM19" s="123" t="s">
        <v>131</v>
      </c>
      <c r="AN19" s="124" t="s">
        <v>119</v>
      </c>
      <c r="AO19" s="124" t="s">
        <v>118</v>
      </c>
      <c r="AP19" s="124" t="s">
        <v>101</v>
      </c>
      <c r="AQ19" s="124" t="s">
        <v>136</v>
      </c>
      <c r="AR19" s="124" t="s">
        <v>149</v>
      </c>
      <c r="AS19" s="122" t="s">
        <v>53</v>
      </c>
      <c r="AT19" s="125" t="s">
        <v>150</v>
      </c>
      <c r="AU19" s="125" t="s">
        <v>151</v>
      </c>
    </row>
    <row r="20" customFormat="false" ht="12.75" hidden="false" customHeight="false" outlineLevel="0" collapsed="false">
      <c r="B20" s="126" t="s">
        <v>45</v>
      </c>
      <c r="C20" s="127" t="n">
        <v>0.311</v>
      </c>
      <c r="D20" s="128"/>
      <c r="E20" s="128" t="n">
        <v>0.335</v>
      </c>
      <c r="F20" s="128"/>
      <c r="G20" s="128"/>
      <c r="H20" s="128"/>
      <c r="I20" s="128" t="n">
        <v>0.066</v>
      </c>
      <c r="J20" s="128" t="n">
        <v>999.521</v>
      </c>
      <c r="K20" s="128"/>
      <c r="L20" s="128" t="n">
        <v>31.755</v>
      </c>
      <c r="M20" s="128" t="n">
        <v>0.017</v>
      </c>
      <c r="N20" s="128" t="n">
        <v>0.002</v>
      </c>
      <c r="O20" s="128"/>
      <c r="P20" s="128"/>
      <c r="Q20" s="128"/>
      <c r="R20" s="128"/>
      <c r="S20" s="128" t="n">
        <v>1.491</v>
      </c>
      <c r="T20" s="128"/>
      <c r="U20" s="128"/>
      <c r="V20" s="128"/>
      <c r="W20" s="128"/>
      <c r="X20" s="128"/>
      <c r="Y20" s="128" t="n">
        <v>0.544</v>
      </c>
      <c r="Z20" s="128" t="n">
        <v>0.006</v>
      </c>
      <c r="AA20" s="128"/>
      <c r="AB20" s="128"/>
      <c r="AC20" s="128"/>
      <c r="AD20" s="128"/>
      <c r="AE20" s="128" t="n">
        <v>0.202</v>
      </c>
      <c r="AF20" s="128"/>
      <c r="AG20" s="128"/>
      <c r="AH20" s="128"/>
      <c r="AI20" s="128"/>
      <c r="AJ20" s="128"/>
      <c r="AK20" s="128"/>
      <c r="AL20" s="128" t="n">
        <v>0.018</v>
      </c>
      <c r="AM20" s="128"/>
      <c r="AN20" s="81" t="n">
        <v>0</v>
      </c>
      <c r="AO20" s="81"/>
      <c r="AP20" s="81"/>
      <c r="AQ20" s="81"/>
      <c r="AR20" s="129"/>
      <c r="AS20" s="130" t="n">
        <f aca="false">SUM(C20:AR20)</f>
        <v>1034.268</v>
      </c>
      <c r="AT20" s="131" t="n">
        <f aca="false">AS20/$AS$24</f>
        <v>0.145721039034003</v>
      </c>
      <c r="AU20" s="131" t="n">
        <f aca="false">(AS20-(J20+L20+Q20+W20))/AS20</f>
        <v>0.00289286722590295</v>
      </c>
    </row>
    <row r="21" customFormat="false" ht="12.8" hidden="false" customHeight="false" outlineLevel="0" collapsed="false">
      <c r="B21" s="132" t="s">
        <v>54</v>
      </c>
      <c r="C21" s="133"/>
      <c r="D21" s="134" t="n">
        <v>30.48</v>
      </c>
      <c r="E21" s="134" t="n">
        <v>0</v>
      </c>
      <c r="F21" s="134"/>
      <c r="G21" s="134" t="n">
        <v>0</v>
      </c>
      <c r="H21" s="134"/>
      <c r="I21" s="134" t="n">
        <v>0</v>
      </c>
      <c r="J21" s="134" t="n">
        <f aca="false">(1217337+ 569005)/1000</f>
        <v>1786.342</v>
      </c>
      <c r="K21" s="134"/>
      <c r="L21" s="134" t="n">
        <v>7.071</v>
      </c>
      <c r="M21" s="134"/>
      <c r="N21" s="134"/>
      <c r="O21" s="134"/>
      <c r="P21" s="134"/>
      <c r="Q21" s="134" t="n">
        <v>256.5</v>
      </c>
      <c r="R21" s="134"/>
      <c r="S21" s="134"/>
      <c r="T21" s="134"/>
      <c r="U21" s="134" t="n">
        <v>0</v>
      </c>
      <c r="V21" s="134"/>
      <c r="W21" s="134"/>
      <c r="X21" s="134"/>
      <c r="Y21" s="134"/>
      <c r="Z21" s="134"/>
      <c r="AA21" s="134"/>
      <c r="AB21" s="134"/>
      <c r="AC21" s="134"/>
      <c r="AD21" s="134"/>
      <c r="AE21" s="134"/>
      <c r="AF21" s="134"/>
      <c r="AG21" s="134"/>
      <c r="AH21" s="134"/>
      <c r="AI21" s="134"/>
      <c r="AJ21" s="134"/>
      <c r="AK21" s="134" t="n">
        <v>36.155</v>
      </c>
      <c r="AL21" s="134"/>
      <c r="AM21" s="134"/>
      <c r="AN21" s="134" t="n">
        <v>202.9</v>
      </c>
      <c r="AO21" s="134"/>
      <c r="AP21" s="134"/>
      <c r="AQ21" s="134"/>
      <c r="AR21" s="129" t="n">
        <v>45.711</v>
      </c>
      <c r="AS21" s="130" t="n">
        <f aca="false">SUM(C21:AR21)</f>
        <v>2365.159</v>
      </c>
      <c r="AT21" s="131" t="n">
        <f aca="false">AS21/$AS$24</f>
        <v>0.333234158806638</v>
      </c>
      <c r="AU21" s="131" t="n">
        <f aca="false">(AS21-(J21+L21+Q21+W21))/AS21</f>
        <v>0.133287444945562</v>
      </c>
    </row>
    <row r="22" customFormat="false" ht="12.8" hidden="false" customHeight="false" outlineLevel="0" collapsed="false">
      <c r="B22" s="135" t="s">
        <v>57</v>
      </c>
      <c r="C22" s="133"/>
      <c r="D22" s="134" t="n">
        <v>106</v>
      </c>
      <c r="E22" s="134" t="n">
        <v>0.648</v>
      </c>
      <c r="F22" s="134"/>
      <c r="G22" s="134"/>
      <c r="H22" s="134" t="n">
        <v>0</v>
      </c>
      <c r="I22" s="134"/>
      <c r="J22" s="134" t="n">
        <v>3.3</v>
      </c>
      <c r="K22" s="134"/>
      <c r="L22" s="134" t="n">
        <v>2300</v>
      </c>
      <c r="M22" s="134" t="n">
        <v>0.052</v>
      </c>
      <c r="N22" s="134"/>
      <c r="O22" s="134"/>
      <c r="P22" s="134"/>
      <c r="Q22" s="134" t="n">
        <v>139</v>
      </c>
      <c r="R22" s="134"/>
      <c r="S22" s="134" t="n">
        <v>0.673</v>
      </c>
      <c r="T22" s="134" t="n">
        <v>0.0068</v>
      </c>
      <c r="U22" s="134"/>
      <c r="V22" s="134"/>
      <c r="W22" s="134"/>
      <c r="X22" s="134" t="n">
        <v>0.016</v>
      </c>
      <c r="Y22" s="134" t="n">
        <v>0.014</v>
      </c>
      <c r="Z22" s="134" t="n">
        <v>0.0036</v>
      </c>
      <c r="AA22" s="134"/>
      <c r="AB22" s="134"/>
      <c r="AC22" s="134"/>
      <c r="AD22" s="134"/>
      <c r="AE22" s="134" t="n">
        <v>0.0052</v>
      </c>
      <c r="AF22" s="134"/>
      <c r="AG22" s="134"/>
      <c r="AH22" s="134"/>
      <c r="AI22" s="134" t="n">
        <v>0.019</v>
      </c>
      <c r="AJ22" s="134" t="n">
        <v>13</v>
      </c>
      <c r="AK22" s="134"/>
      <c r="AL22" s="134"/>
      <c r="AM22" s="134"/>
      <c r="AN22" s="134" t="n">
        <v>0</v>
      </c>
      <c r="AO22" s="134" t="n">
        <v>0.109</v>
      </c>
      <c r="AP22" s="134" t="n">
        <v>0.044</v>
      </c>
      <c r="AQ22" s="134" t="n">
        <v>0.0081</v>
      </c>
      <c r="AR22" s="129"/>
      <c r="AS22" s="130" t="n">
        <f aca="false">SUM(C22:AR22)</f>
        <v>2562.8987</v>
      </c>
      <c r="AT22" s="131" t="n">
        <f aca="false">AS22/$AS$24</f>
        <v>0.361094282625873</v>
      </c>
      <c r="AU22" s="131" t="n">
        <f aca="false">(AS22-(J22+L22+Q22+W22))/AS22</f>
        <v>0.0470555859269817</v>
      </c>
    </row>
    <row r="23" customFormat="false" ht="12.8" hidden="false" customHeight="false" outlineLevel="0" collapsed="false">
      <c r="B23" s="135" t="s">
        <v>59</v>
      </c>
      <c r="C23" s="133" t="n">
        <v>0</v>
      </c>
      <c r="D23" s="134"/>
      <c r="E23" s="134" t="n">
        <v>0.42</v>
      </c>
      <c r="F23" s="134"/>
      <c r="G23" s="134"/>
      <c r="H23" s="134"/>
      <c r="I23" s="134"/>
      <c r="J23" s="134" t="n">
        <v>1.621</v>
      </c>
      <c r="K23" s="134"/>
      <c r="L23" s="134" t="n">
        <v>1133</v>
      </c>
      <c r="M23" s="134" t="n">
        <v>0.015</v>
      </c>
      <c r="N23" s="134" t="n">
        <v>0.001</v>
      </c>
      <c r="O23" s="134"/>
      <c r="P23" s="134"/>
      <c r="Q23" s="134"/>
      <c r="R23" s="134"/>
      <c r="S23" s="136" t="n">
        <v>0.19</v>
      </c>
      <c r="T23" s="134"/>
      <c r="U23" s="134"/>
      <c r="V23" s="134"/>
      <c r="W23" s="134"/>
      <c r="X23" s="134"/>
      <c r="Y23" s="134" t="n">
        <v>0.001</v>
      </c>
      <c r="Z23" s="134" t="n">
        <v>0.006</v>
      </c>
      <c r="AA23" s="134"/>
      <c r="AB23" s="134"/>
      <c r="AC23" s="134"/>
      <c r="AD23" s="134"/>
      <c r="AE23" s="134"/>
      <c r="AF23" s="134"/>
      <c r="AG23" s="134" t="n">
        <v>0.009</v>
      </c>
      <c r="AH23" s="134" t="n">
        <v>0</v>
      </c>
      <c r="AI23" s="134"/>
      <c r="AJ23" s="134"/>
      <c r="AK23" s="134"/>
      <c r="AL23" s="134"/>
      <c r="AM23" s="134"/>
      <c r="AN23" s="134" t="n">
        <v>0</v>
      </c>
      <c r="AO23" s="134"/>
      <c r="AP23" s="134"/>
      <c r="AQ23" s="134"/>
      <c r="AR23" s="129"/>
      <c r="AS23" s="130" t="n">
        <f aca="false">SUM(C23:AR23)</f>
        <v>1135.263</v>
      </c>
      <c r="AT23" s="131" t="n">
        <f aca="false">AS23/$AS$24</f>
        <v>0.159950519533486</v>
      </c>
      <c r="AU23" s="131" t="n">
        <f aca="false">(AS23-(J23+L23+Q23+W23))/AS23</f>
        <v>0.000565507728165238</v>
      </c>
    </row>
    <row r="24" customFormat="false" ht="12.8" hidden="false" customHeight="false" outlineLevel="0" collapsed="false">
      <c r="B24" s="120" t="s">
        <v>53</v>
      </c>
      <c r="C24" s="121" t="n">
        <f aca="false">SUM(C20:C23)</f>
        <v>0.311</v>
      </c>
      <c r="D24" s="121" t="n">
        <f aca="false">SUM(D20:D23)</f>
        <v>136.48</v>
      </c>
      <c r="E24" s="121" t="n">
        <f aca="false">SUM(E20:E23)</f>
        <v>1.403</v>
      </c>
      <c r="F24" s="121" t="n">
        <f aca="false">SUM(F20:F23)</f>
        <v>0</v>
      </c>
      <c r="G24" s="121" t="n">
        <f aca="false">SUM(G20:G23)</f>
        <v>0</v>
      </c>
      <c r="H24" s="121" t="n">
        <f aca="false">SUM(H20:H23)</f>
        <v>0</v>
      </c>
      <c r="I24" s="121" t="n">
        <f aca="false">SUM(I20:I23)</f>
        <v>0.066</v>
      </c>
      <c r="J24" s="137" t="n">
        <f aca="false">SUM(J20:J23)</f>
        <v>2790.784</v>
      </c>
      <c r="K24" s="121" t="n">
        <f aca="false">SUM(K20:K23)</f>
        <v>0</v>
      </c>
      <c r="L24" s="137" t="n">
        <f aca="false">SUM(L20:L23)</f>
        <v>3471.826</v>
      </c>
      <c r="M24" s="121" t="n">
        <f aca="false">SUM(M20:M23)</f>
        <v>0.084</v>
      </c>
      <c r="N24" s="121" t="n">
        <f aca="false">SUM(N20:N23)</f>
        <v>0.003</v>
      </c>
      <c r="O24" s="121" t="n">
        <f aca="false">SUM(O20:O23)</f>
        <v>0</v>
      </c>
      <c r="P24" s="121" t="n">
        <f aca="false">SUM(P20:P23)</f>
        <v>0</v>
      </c>
      <c r="Q24" s="121" t="n">
        <f aca="false">SUM(Q20:Q23)</f>
        <v>395.5</v>
      </c>
      <c r="R24" s="121" t="n">
        <f aca="false">SUM(R20:R23)</f>
        <v>0</v>
      </c>
      <c r="S24" s="121" t="n">
        <f aca="false">SUM(S20:S23)</f>
        <v>2.354</v>
      </c>
      <c r="T24" s="121" t="n">
        <f aca="false">SUM(T20:T23)</f>
        <v>0.0068</v>
      </c>
      <c r="U24" s="121" t="n">
        <f aca="false">SUM(U20:U23)</f>
        <v>0</v>
      </c>
      <c r="V24" s="121" t="n">
        <f aca="false">SUM(V20:V23)</f>
        <v>0</v>
      </c>
      <c r="W24" s="121" t="n">
        <f aca="false">SUM(W20:W23)</f>
        <v>0</v>
      </c>
      <c r="X24" s="121" t="n">
        <f aca="false">SUM(X20:X23)</f>
        <v>0.016</v>
      </c>
      <c r="Y24" s="121" t="n">
        <f aca="false">SUM(Y20:Y23)</f>
        <v>0.559</v>
      </c>
      <c r="Z24" s="121" t="n">
        <f aca="false">SUM(Z20:Z23)</f>
        <v>0.0156</v>
      </c>
      <c r="AA24" s="121" t="n">
        <f aca="false">SUM(AA20:AA23)</f>
        <v>0</v>
      </c>
      <c r="AB24" s="121" t="n">
        <f aca="false">SUM(AB20:AB23)</f>
        <v>0</v>
      </c>
      <c r="AC24" s="121" t="n">
        <f aca="false">SUM(AC20:AC23)</f>
        <v>0</v>
      </c>
      <c r="AD24" s="121" t="n">
        <f aca="false">SUM(AD20:AD23)</f>
        <v>0</v>
      </c>
      <c r="AE24" s="121" t="n">
        <f aca="false">SUM(AE20:AE23)</f>
        <v>0.2072</v>
      </c>
      <c r="AF24" s="121" t="n">
        <f aca="false">SUM(AF20:AF23)</f>
        <v>0</v>
      </c>
      <c r="AG24" s="121" t="n">
        <f aca="false">SUM(AG20:AG23)</f>
        <v>0.009</v>
      </c>
      <c r="AH24" s="121" t="n">
        <f aca="false">SUM(AH20:AH23)</f>
        <v>0</v>
      </c>
      <c r="AI24" s="121" t="n">
        <f aca="false">SUM(AI20:AI23)</f>
        <v>0.019</v>
      </c>
      <c r="AJ24" s="121" t="n">
        <f aca="false">SUM(AJ20:AJ23)</f>
        <v>13</v>
      </c>
      <c r="AK24" s="121" t="n">
        <f aca="false">SUM(AK20:AK23)</f>
        <v>36.155</v>
      </c>
      <c r="AL24" s="121" t="n">
        <f aca="false">SUM(AL20:AL23)</f>
        <v>0.018</v>
      </c>
      <c r="AM24" s="121" t="n">
        <f aca="false">SUM(AM20:AM23)</f>
        <v>0</v>
      </c>
      <c r="AN24" s="121" t="n">
        <f aca="false">SUM(AN20:AN23)</f>
        <v>202.9</v>
      </c>
      <c r="AO24" s="121" t="n">
        <f aca="false">SUM(AO20:AO23)</f>
        <v>0.109</v>
      </c>
      <c r="AP24" s="121" t="n">
        <f aca="false">SUM(AP20:AP23)</f>
        <v>0.044</v>
      </c>
      <c r="AQ24" s="121" t="n">
        <f aca="false">SUM(AQ20:AQ23)</f>
        <v>0.0081</v>
      </c>
      <c r="AR24" s="121" t="n">
        <f aca="false">SUM(AR20:AR23)</f>
        <v>45.711</v>
      </c>
      <c r="AS24" s="137" t="n">
        <f aca="false">SUM(AS20:AS23)</f>
        <v>7097.5887</v>
      </c>
      <c r="AT24" s="138" t="n">
        <f aca="false">SUM(AT20:AT23)</f>
        <v>1</v>
      </c>
      <c r="AU24" s="138" t="n">
        <f aca="false">(AS24-(J24+L24+Q24+W24))/AS24</f>
        <v>0.0619194375126301</v>
      </c>
    </row>
    <row r="1048575" customFormat="false" ht="12.8" hidden="false" customHeight="false" outlineLevel="0" collapsed="false"/>
    <row r="1048576" customFormat="false" ht="12.8" hidden="false" customHeight="false" outlineLevel="0" collapsed="false"/>
  </sheetData>
  <mergeCells count="4">
    <mergeCell ref="B2:F2"/>
    <mergeCell ref="C3:F3"/>
    <mergeCell ref="C4:F4"/>
    <mergeCell ref="C5:F5"/>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B1:I30"/>
  <sheetViews>
    <sheetView windowProtection="false"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K14" activeCellId="0" sqref="K14"/>
    </sheetView>
  </sheetViews>
  <sheetFormatPr defaultRowHeight="12"/>
  <cols>
    <col collapsed="false" hidden="false" max="1" min="1" style="0" width="8.72959183673469"/>
    <col collapsed="false" hidden="false" max="2" min="2" style="0" width="18.1428571428571"/>
    <col collapsed="false" hidden="false" max="3" min="3" style="0" width="31.8571428571429"/>
    <col collapsed="false" hidden="false" max="1025" min="4" style="0" width="8.85714285714286"/>
  </cols>
  <sheetData>
    <row r="1" customFormat="false" ht="12.95" hidden="false" customHeight="false" outlineLevel="0" collapsed="false"/>
    <row r="2" customFormat="false" ht="12" hidden="false" customHeight="false" outlineLevel="0" collapsed="false">
      <c r="B2" s="2" t="s">
        <v>0</v>
      </c>
      <c r="C2" s="3"/>
    </row>
    <row r="3" customFormat="false" ht="12" hidden="false" customHeight="false" outlineLevel="0" collapsed="false">
      <c r="B3" s="6" t="s">
        <v>2</v>
      </c>
      <c r="C3" s="33" t="str">
        <f aca="false">Metrics!B3</f>
        <v>LondonGrid Tier 2</v>
      </c>
    </row>
    <row r="4" customFormat="false" ht="12" hidden="false" customHeight="false" outlineLevel="0" collapsed="false">
      <c r="B4" s="6" t="s">
        <v>5</v>
      </c>
      <c r="C4" s="33" t="str">
        <f aca="false">Metrics!B4</f>
        <v>Q217</v>
      </c>
    </row>
    <row r="5" customFormat="false" ht="12.95" hidden="false" customHeight="false" outlineLevel="0" collapsed="false">
      <c r="B5" s="12" t="s">
        <v>8</v>
      </c>
      <c r="C5" s="139" t="str">
        <f aca="false">Metrics!B5</f>
        <v>Duncan Rand</v>
      </c>
    </row>
    <row r="7" customFormat="false" ht="12.95" hidden="false" customHeight="false" outlineLevel="0" collapsed="false">
      <c r="B7" s="44" t="s">
        <v>152</v>
      </c>
      <c r="C7" s="44"/>
    </row>
    <row r="8" customFormat="false" ht="13.5" hidden="false" customHeight="true" outlineLevel="0" collapsed="false">
      <c r="B8" s="140"/>
      <c r="C8" s="141"/>
      <c r="D8" s="142" t="s">
        <v>153</v>
      </c>
      <c r="E8" s="142"/>
      <c r="F8" s="142"/>
      <c r="G8" s="143" t="s">
        <v>154</v>
      </c>
      <c r="H8" s="143"/>
      <c r="I8" s="143"/>
    </row>
    <row r="9" customFormat="false" ht="12.95" hidden="false" customHeight="false" outlineLevel="0" collapsed="false">
      <c r="B9" s="74" t="s">
        <v>37</v>
      </c>
      <c r="C9" s="144" t="s">
        <v>155</v>
      </c>
      <c r="D9" s="145" t="s">
        <v>156</v>
      </c>
      <c r="E9" s="146" t="s">
        <v>157</v>
      </c>
      <c r="F9" s="147" t="s">
        <v>158</v>
      </c>
      <c r="G9" s="46" t="s">
        <v>156</v>
      </c>
      <c r="H9" s="146" t="s">
        <v>157</v>
      </c>
      <c r="I9" s="76" t="s">
        <v>158</v>
      </c>
    </row>
    <row r="10" customFormat="false" ht="12" hidden="false" customHeight="false" outlineLevel="0" collapsed="false">
      <c r="B10" s="148"/>
      <c r="C10" s="149"/>
      <c r="D10" s="150"/>
      <c r="E10" s="151"/>
      <c r="F10" s="152"/>
      <c r="G10" s="153"/>
      <c r="H10" s="151"/>
      <c r="I10" s="154"/>
    </row>
    <row r="11" customFormat="false" ht="12" hidden="false" customHeight="false" outlineLevel="0" collapsed="false">
      <c r="B11" s="155" t="str">
        <f aca="false">Resources!A11</f>
        <v>UKI-LT2-Brunel</v>
      </c>
      <c r="C11" s="156" t="s">
        <v>159</v>
      </c>
      <c r="D11" s="157" t="n">
        <v>0.85</v>
      </c>
      <c r="E11" s="158" t="n">
        <v>0.85</v>
      </c>
      <c r="F11" s="159" t="n">
        <v>0.85</v>
      </c>
      <c r="G11" s="160" t="n">
        <v>0.15</v>
      </c>
      <c r="H11" s="158" t="n">
        <v>0.15</v>
      </c>
      <c r="I11" s="161" t="n">
        <v>0.15</v>
      </c>
    </row>
    <row r="12" customFormat="false" ht="12" hidden="false" customHeight="false" outlineLevel="0" collapsed="false">
      <c r="B12" s="119"/>
      <c r="C12" s="162" t="s">
        <v>160</v>
      </c>
      <c r="D12" s="163" t="n">
        <v>0.55</v>
      </c>
      <c r="E12" s="98" t="n">
        <v>0.55</v>
      </c>
      <c r="F12" s="33" t="n">
        <v>0.55</v>
      </c>
      <c r="G12" s="164" t="n">
        <v>0.2</v>
      </c>
      <c r="H12" s="98" t="n">
        <v>0.2</v>
      </c>
      <c r="I12" s="33" t="n">
        <v>0.2</v>
      </c>
    </row>
    <row r="13" customFormat="false" ht="12" hidden="false" customHeight="false" outlineLevel="0" collapsed="false">
      <c r="B13" s="119"/>
      <c r="C13" s="162" t="s">
        <v>161</v>
      </c>
      <c r="D13" s="163"/>
      <c r="E13" s="98"/>
      <c r="F13" s="165"/>
      <c r="G13" s="164" t="n">
        <v>0.1</v>
      </c>
      <c r="H13" s="164" t="n">
        <v>0.1</v>
      </c>
      <c r="I13" s="33" t="n">
        <v>0.1</v>
      </c>
    </row>
    <row r="14" customFormat="false" ht="12" hidden="false" customHeight="false" outlineLevel="0" collapsed="false">
      <c r="B14" s="119"/>
      <c r="C14" s="162" t="s">
        <v>162</v>
      </c>
      <c r="D14" s="163"/>
      <c r="E14" s="98"/>
      <c r="F14" s="165"/>
      <c r="G14" s="164" t="n">
        <v>0.05</v>
      </c>
      <c r="H14" s="164" t="n">
        <v>0.05</v>
      </c>
      <c r="I14" s="33" t="n">
        <v>0.05</v>
      </c>
    </row>
    <row r="15" customFormat="false" ht="12.75" hidden="false" customHeight="false" outlineLevel="0" collapsed="false">
      <c r="B15" s="119"/>
      <c r="C15" s="162"/>
      <c r="D15" s="163"/>
      <c r="E15" s="98"/>
      <c r="F15" s="165"/>
      <c r="G15" s="164"/>
      <c r="H15" s="164"/>
      <c r="I15" s="33"/>
    </row>
    <row r="16" customFormat="false" ht="12" hidden="false" customHeight="false" outlineLevel="0" collapsed="false">
      <c r="B16" s="119" t="str">
        <f aca="false">Resources!A12</f>
        <v>UKI-LT2-IC-HEP</v>
      </c>
      <c r="C16" s="162" t="s">
        <v>163</v>
      </c>
      <c r="D16" s="166" t="n">
        <v>1</v>
      </c>
      <c r="E16" s="98" t="n">
        <v>1</v>
      </c>
      <c r="F16" s="167" t="n">
        <v>1</v>
      </c>
      <c r="G16" s="168"/>
      <c r="H16" s="98"/>
      <c r="I16" s="169"/>
    </row>
    <row r="17" customFormat="false" ht="12" hidden="false" customHeight="false" outlineLevel="0" collapsed="false">
      <c r="B17" s="119"/>
      <c r="C17" s="162" t="s">
        <v>164</v>
      </c>
      <c r="D17" s="166" t="n">
        <v>1</v>
      </c>
      <c r="E17" s="98" t="n">
        <v>1</v>
      </c>
      <c r="F17" s="167" t="n">
        <v>1</v>
      </c>
      <c r="G17" s="168"/>
      <c r="H17" s="98"/>
      <c r="I17" s="169"/>
    </row>
    <row r="18" customFormat="false" ht="12.75" hidden="false" customHeight="false" outlineLevel="0" collapsed="false">
      <c r="B18" s="119"/>
      <c r="C18" s="170" t="s">
        <v>165</v>
      </c>
      <c r="D18" s="166"/>
      <c r="E18" s="98"/>
      <c r="F18" s="167"/>
      <c r="G18" s="168" t="n">
        <v>1</v>
      </c>
      <c r="H18" s="98" t="n">
        <v>1</v>
      </c>
      <c r="I18" s="169" t="n">
        <v>1</v>
      </c>
    </row>
    <row r="19" customFormat="false" ht="12" hidden="false" customHeight="false" outlineLevel="0" collapsed="false">
      <c r="B19" s="119"/>
      <c r="C19" s="162" t="s">
        <v>9</v>
      </c>
      <c r="D19" s="166" t="n">
        <v>0.5</v>
      </c>
      <c r="E19" s="98" t="n">
        <v>0.5</v>
      </c>
      <c r="F19" s="167" t="n">
        <v>0.5</v>
      </c>
      <c r="G19" s="168"/>
      <c r="H19" s="98"/>
      <c r="I19" s="169"/>
    </row>
    <row r="20" customFormat="false" ht="12" hidden="false" customHeight="false" outlineLevel="0" collapsed="false">
      <c r="B20" s="119"/>
      <c r="C20" s="162" t="s">
        <v>166</v>
      </c>
      <c r="D20" s="166"/>
      <c r="E20" s="98"/>
      <c r="F20" s="167"/>
      <c r="G20" s="168" t="n">
        <v>0.1</v>
      </c>
      <c r="H20" s="98" t="n">
        <v>0.1</v>
      </c>
      <c r="I20" s="169" t="n">
        <v>0.1</v>
      </c>
    </row>
    <row r="21" customFormat="false" ht="12" hidden="false" customHeight="false" outlineLevel="0" collapsed="false">
      <c r="B21" s="119" t="str">
        <f aca="false">Resources!A13</f>
        <v>UKI-LT2-QMUL</v>
      </c>
      <c r="C21" s="162" t="s">
        <v>167</v>
      </c>
      <c r="D21" s="166" t="n">
        <v>1</v>
      </c>
      <c r="E21" s="98" t="n">
        <v>1</v>
      </c>
      <c r="F21" s="167" t="n">
        <v>1</v>
      </c>
      <c r="G21" s="168"/>
      <c r="H21" s="98"/>
      <c r="I21" s="169"/>
    </row>
    <row r="22" customFormat="false" ht="12" hidden="false" customHeight="false" outlineLevel="0" collapsed="false">
      <c r="B22" s="119"/>
      <c r="C22" s="162" t="s">
        <v>168</v>
      </c>
      <c r="D22" s="166" t="n">
        <v>1</v>
      </c>
      <c r="E22" s="98" t="n">
        <v>1</v>
      </c>
      <c r="F22" s="167" t="n">
        <v>1</v>
      </c>
      <c r="G22" s="168"/>
      <c r="H22" s="98"/>
      <c r="I22" s="169"/>
    </row>
    <row r="23" customFormat="false" ht="12" hidden="false" customHeight="false" outlineLevel="0" collapsed="false">
      <c r="B23" s="119"/>
      <c r="C23" s="162" t="s">
        <v>169</v>
      </c>
      <c r="D23" s="166"/>
      <c r="E23" s="98"/>
      <c r="F23" s="167"/>
      <c r="G23" s="168" t="n">
        <v>0.1</v>
      </c>
      <c r="H23" s="98" t="n">
        <v>0.1</v>
      </c>
      <c r="I23" s="169" t="n">
        <v>0.1</v>
      </c>
    </row>
    <row r="24" customFormat="false" ht="12" hidden="false" customHeight="false" outlineLevel="0" collapsed="false">
      <c r="B24" s="119" t="str">
        <f aca="false">Resources!A14</f>
        <v>UKI-LT2-RHUL</v>
      </c>
      <c r="C24" s="162" t="s">
        <v>170</v>
      </c>
      <c r="D24" s="166" t="n">
        <v>1</v>
      </c>
      <c r="E24" s="98" t="n">
        <v>1</v>
      </c>
      <c r="F24" s="167" t="n">
        <v>1</v>
      </c>
      <c r="G24" s="168"/>
      <c r="H24" s="98"/>
      <c r="I24" s="169"/>
    </row>
    <row r="25" customFormat="false" ht="12" hidden="false" customHeight="false" outlineLevel="0" collapsed="false">
      <c r="B25" s="119"/>
      <c r="C25" s="162" t="s">
        <v>171</v>
      </c>
      <c r="D25" s="163"/>
      <c r="E25" s="98"/>
      <c r="F25" s="165"/>
      <c r="G25" s="164" t="n">
        <v>0.1</v>
      </c>
      <c r="H25" s="98" t="n">
        <v>0.1</v>
      </c>
      <c r="I25" s="33" t="n">
        <v>0.1</v>
      </c>
    </row>
    <row r="26" customFormat="false" ht="12.95" hidden="false" customHeight="false" outlineLevel="0" collapsed="false">
      <c r="B26" s="119" t="str">
        <f aca="false">Resources!A15</f>
        <v>UKI-LT2-UCL-HEP</v>
      </c>
      <c r="C26" s="162" t="s">
        <v>172</v>
      </c>
      <c r="D26" s="163"/>
      <c r="E26" s="98"/>
      <c r="F26" s="165"/>
      <c r="G26" s="164" t="n">
        <v>0.05</v>
      </c>
      <c r="H26" s="98" t="n">
        <v>0.05</v>
      </c>
      <c r="I26" s="33" t="n">
        <v>0.05</v>
      </c>
    </row>
    <row r="27" customFormat="false" ht="12.95" hidden="false" customHeight="false" outlineLevel="0" collapsed="false">
      <c r="B27" s="171" t="s">
        <v>53</v>
      </c>
      <c r="C27" s="172"/>
      <c r="D27" s="121" t="n">
        <f aca="false">SUM(D10:D26)</f>
        <v>6.9</v>
      </c>
      <c r="E27" s="173" t="n">
        <f aca="false">SUM(E10:E26)</f>
        <v>6.9</v>
      </c>
      <c r="F27" s="174" t="n">
        <f aca="false">SUM(F10:F26)</f>
        <v>6.9</v>
      </c>
      <c r="G27" s="121" t="n">
        <f aca="false">SUM(G10:G26)</f>
        <v>1.85</v>
      </c>
      <c r="H27" s="173" t="n">
        <f aca="false">SUM(H10:H26)</f>
        <v>1.85</v>
      </c>
      <c r="I27" s="174" t="n">
        <f aca="false">SUM(I10:I26)</f>
        <v>1.85</v>
      </c>
    </row>
    <row r="30" customFormat="false" ht="13.5" hidden="false" customHeight="true" outlineLevel="0" collapsed="false"/>
  </sheetData>
  <mergeCells count="2">
    <mergeCell ref="D8:F8"/>
    <mergeCell ref="G8:I8"/>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B1:M77"/>
  <sheetViews>
    <sheetView windowProtection="false"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C11" activeCellId="0" sqref="C11"/>
    </sheetView>
  </sheetViews>
  <sheetFormatPr defaultRowHeight="12"/>
  <cols>
    <col collapsed="false" hidden="false" max="1" min="1" style="0" width="8.72959183673469"/>
    <col collapsed="false" hidden="false" max="2" min="2" style="0" width="16.7142857142857"/>
    <col collapsed="false" hidden="false" max="3" min="3" style="0" width="22.8571428571429"/>
    <col collapsed="false" hidden="false" max="10" min="4" style="0" width="8.85714285714286"/>
    <col collapsed="false" hidden="false" max="11" min="11" style="0" width="13.4285714285714"/>
    <col collapsed="false" hidden="false" max="12" min="12" style="0" width="8.85714285714286"/>
    <col collapsed="false" hidden="false" max="13" min="13" style="0" width="44.8520408163265"/>
    <col collapsed="false" hidden="false" max="1025" min="14" style="0" width="8.85714285714286"/>
  </cols>
  <sheetData>
    <row r="1" customFormat="false" ht="12.95" hidden="false" customHeight="false" outlineLevel="0" collapsed="false"/>
    <row r="2" customFormat="false" ht="12.95" hidden="false" customHeight="false" outlineLevel="0" collapsed="false">
      <c r="B2" s="175" t="s">
        <v>173</v>
      </c>
      <c r="C2" s="176"/>
    </row>
    <row r="3" customFormat="false" ht="12" hidden="false" customHeight="false" outlineLevel="0" collapsed="false">
      <c r="B3" s="177" t="s">
        <v>174</v>
      </c>
      <c r="C3" s="161" t="str">
        <f aca="false">Metrics!B3</f>
        <v>LondonGrid Tier 2</v>
      </c>
    </row>
    <row r="4" customFormat="false" ht="12" hidden="false" customHeight="false" outlineLevel="0" collapsed="false">
      <c r="B4" s="6" t="s">
        <v>5</v>
      </c>
      <c r="C4" s="33" t="str">
        <f aca="false">Metrics!B4</f>
        <v>Q217</v>
      </c>
    </row>
    <row r="5" customFormat="false" ht="12.95" hidden="false" customHeight="false" outlineLevel="0" collapsed="false">
      <c r="B5" s="12" t="s">
        <v>8</v>
      </c>
      <c r="C5" s="139" t="str">
        <f aca="false">Metrics!B5</f>
        <v>Duncan Rand</v>
      </c>
    </row>
    <row r="7" customFormat="false" ht="12.95" hidden="false" customHeight="false" outlineLevel="0" collapsed="false">
      <c r="B7" s="44" t="s">
        <v>175</v>
      </c>
    </row>
    <row r="8" customFormat="false" ht="16.5" hidden="false" customHeight="true" outlineLevel="0" collapsed="false">
      <c r="B8" s="178" t="s">
        <v>176</v>
      </c>
      <c r="C8" s="179" t="s">
        <v>177</v>
      </c>
      <c r="D8" s="179"/>
      <c r="E8" s="179"/>
      <c r="F8" s="179"/>
      <c r="G8" s="179"/>
      <c r="H8" s="180" t="s">
        <v>178</v>
      </c>
      <c r="I8" s="180"/>
      <c r="J8" s="180"/>
      <c r="K8" s="180"/>
      <c r="L8" s="180"/>
    </row>
    <row r="9" customFormat="false" ht="110.25" hidden="false" customHeight="true" outlineLevel="0" collapsed="false">
      <c r="B9" s="181" t="str">
        <f aca="false">Resources!A11</f>
        <v>UKI-LT2-Brunel</v>
      </c>
      <c r="C9" s="182" t="s">
        <v>179</v>
      </c>
      <c r="D9" s="182"/>
      <c r="E9" s="182"/>
      <c r="F9" s="182"/>
      <c r="G9" s="182"/>
      <c r="H9" s="183"/>
      <c r="I9" s="183"/>
      <c r="J9" s="183"/>
      <c r="K9" s="183"/>
      <c r="L9" s="183"/>
    </row>
    <row r="10" customFormat="false" ht="66" hidden="false" customHeight="true" outlineLevel="0" collapsed="false">
      <c r="B10" s="184" t="str">
        <f aca="false">Resources!A12</f>
        <v>UKI-LT2-IC-HEP</v>
      </c>
      <c r="C10" s="185" t="s">
        <v>180</v>
      </c>
      <c r="D10" s="185"/>
      <c r="E10" s="185"/>
      <c r="F10" s="185"/>
      <c r="G10" s="185"/>
      <c r="H10" s="186"/>
      <c r="I10" s="186"/>
      <c r="J10" s="186"/>
      <c r="K10" s="186"/>
      <c r="L10" s="186"/>
    </row>
    <row r="11" customFormat="false" ht="293.25" hidden="false" customHeight="true" outlineLevel="0" collapsed="false">
      <c r="B11" s="184" t="str">
        <f aca="false">Resources!A13</f>
        <v>UKI-LT2-QMUL</v>
      </c>
      <c r="C11" s="185" t="s">
        <v>181</v>
      </c>
      <c r="D11" s="185"/>
      <c r="E11" s="185"/>
      <c r="F11" s="185"/>
      <c r="G11" s="185"/>
      <c r="H11" s="186"/>
      <c r="I11" s="186"/>
      <c r="J11" s="186"/>
      <c r="K11" s="186"/>
      <c r="L11" s="186"/>
    </row>
    <row r="12" customFormat="false" ht="93.95" hidden="false" customHeight="true" outlineLevel="0" collapsed="false">
      <c r="B12" s="184" t="str">
        <f aca="false">Resources!A14</f>
        <v>UKI-LT2-RHUL</v>
      </c>
      <c r="C12" s="185" t="s">
        <v>182</v>
      </c>
      <c r="D12" s="185"/>
      <c r="E12" s="185"/>
      <c r="F12" s="185"/>
      <c r="G12" s="185"/>
      <c r="H12" s="186"/>
      <c r="I12" s="186"/>
      <c r="J12" s="186"/>
      <c r="K12" s="186"/>
      <c r="L12" s="186"/>
    </row>
    <row r="13" customFormat="false" ht="99" hidden="false" customHeight="true" outlineLevel="0" collapsed="false">
      <c r="B13" s="187" t="str">
        <f aca="false">Resources!A15</f>
        <v>UKI-LT2-UCL-HEP</v>
      </c>
      <c r="C13" s="188"/>
      <c r="D13" s="188"/>
      <c r="E13" s="188"/>
      <c r="F13" s="188"/>
      <c r="G13" s="188"/>
      <c r="H13" s="189"/>
      <c r="I13" s="189"/>
      <c r="J13" s="189"/>
      <c r="K13" s="189"/>
      <c r="L13" s="189"/>
    </row>
    <row r="14" customFormat="false" ht="23.85" hidden="false" customHeight="false" outlineLevel="0" collapsed="false">
      <c r="B14" s="0" t="s">
        <v>183</v>
      </c>
    </row>
    <row r="15" customFormat="false" ht="46.35" hidden="false" customHeight="false" outlineLevel="0" collapsed="false"/>
    <row r="16" customFormat="false" ht="158.25" hidden="false" customHeight="false" outlineLevel="0" collapsed="false">
      <c r="B16" s="44" t="s">
        <v>184</v>
      </c>
    </row>
    <row r="17" customFormat="false" ht="12.95" hidden="false" customHeight="false" outlineLevel="0" collapsed="false">
      <c r="B17" s="190" t="s">
        <v>185</v>
      </c>
      <c r="C17" s="190"/>
      <c r="D17" s="190"/>
      <c r="E17" s="190"/>
      <c r="F17" s="190"/>
      <c r="G17" s="191" t="s">
        <v>186</v>
      </c>
      <c r="H17" s="191"/>
      <c r="I17" s="191"/>
      <c r="J17" s="191"/>
      <c r="K17" s="191"/>
    </row>
    <row r="18" customFormat="false" ht="31.5" hidden="false" customHeight="true" outlineLevel="0" collapsed="false">
      <c r="B18" s="192"/>
      <c r="C18" s="192"/>
      <c r="D18" s="192"/>
      <c r="E18" s="192"/>
      <c r="F18" s="192"/>
      <c r="G18" s="193"/>
      <c r="H18" s="193"/>
      <c r="I18" s="193"/>
      <c r="J18" s="193"/>
      <c r="K18" s="193"/>
    </row>
    <row r="19" customFormat="false" ht="64.5" hidden="false" customHeight="true" outlineLevel="0" collapsed="false">
      <c r="B19" s="194"/>
      <c r="C19" s="194"/>
      <c r="D19" s="194"/>
      <c r="E19" s="194"/>
      <c r="F19" s="194"/>
      <c r="G19" s="195"/>
      <c r="H19" s="195"/>
      <c r="I19" s="195"/>
      <c r="J19" s="195"/>
      <c r="K19" s="195"/>
    </row>
    <row r="20" customFormat="false" ht="15" hidden="false" customHeight="true" outlineLevel="0" collapsed="false">
      <c r="B20" s="196"/>
      <c r="C20" s="196"/>
      <c r="D20" s="196"/>
      <c r="E20" s="196"/>
      <c r="F20" s="196"/>
      <c r="G20" s="196"/>
      <c r="H20" s="196"/>
      <c r="I20" s="196"/>
      <c r="J20" s="196"/>
      <c r="K20" s="196"/>
    </row>
    <row r="22" customFormat="false" ht="12.75" hidden="false" customHeight="true" outlineLevel="0" collapsed="false">
      <c r="B22" s="44" t="s">
        <v>187</v>
      </c>
    </row>
    <row r="23" customFormat="false" ht="12.95" hidden="false" customHeight="false" outlineLevel="0" collapsed="false">
      <c r="B23" s="190" t="s">
        <v>185</v>
      </c>
      <c r="C23" s="190"/>
      <c r="D23" s="190"/>
      <c r="E23" s="190"/>
      <c r="F23" s="190"/>
      <c r="G23" s="191" t="s">
        <v>186</v>
      </c>
      <c r="H23" s="191"/>
      <c r="I23" s="191"/>
      <c r="J23" s="191"/>
      <c r="K23" s="191"/>
    </row>
    <row r="24" customFormat="false" ht="62.25" hidden="false" customHeight="true" outlineLevel="0" collapsed="false">
      <c r="B24" s="192"/>
      <c r="C24" s="192"/>
      <c r="D24" s="192"/>
      <c r="E24" s="192"/>
      <c r="F24" s="192"/>
      <c r="G24" s="193"/>
      <c r="H24" s="193"/>
      <c r="I24" s="193"/>
      <c r="J24" s="193"/>
      <c r="K24" s="193"/>
    </row>
    <row r="25" customFormat="false" ht="62.25" hidden="false" customHeight="true" outlineLevel="0" collapsed="false">
      <c r="B25" s="197"/>
      <c r="C25" s="197"/>
      <c r="D25" s="197"/>
      <c r="E25" s="197"/>
      <c r="F25" s="197"/>
      <c r="G25" s="198"/>
      <c r="H25" s="198"/>
      <c r="I25" s="198"/>
      <c r="J25" s="198"/>
      <c r="K25" s="198"/>
    </row>
    <row r="26" customFormat="false" ht="62.25" hidden="false" customHeight="true" outlineLevel="0" collapsed="false">
      <c r="B26" s="197"/>
      <c r="C26" s="197"/>
      <c r="D26" s="197"/>
      <c r="E26" s="197"/>
      <c r="F26" s="197"/>
      <c r="G26" s="198"/>
      <c r="H26" s="198"/>
      <c r="I26" s="198"/>
      <c r="J26" s="198"/>
      <c r="K26" s="198"/>
    </row>
    <row r="27" customFormat="false" ht="15" hidden="false" customHeight="true" outlineLevel="0" collapsed="false">
      <c r="B27" s="194"/>
      <c r="C27" s="194"/>
      <c r="D27" s="194"/>
      <c r="E27" s="194"/>
      <c r="F27" s="194"/>
      <c r="G27" s="195"/>
      <c r="H27" s="195"/>
      <c r="I27" s="195"/>
      <c r="J27" s="195"/>
      <c r="K27" s="195"/>
    </row>
    <row r="28" customFormat="false" ht="25.5" hidden="false" customHeight="true" outlineLevel="0" collapsed="false">
      <c r="B28" s="199"/>
      <c r="C28" s="199"/>
      <c r="D28" s="199"/>
      <c r="E28" s="199"/>
      <c r="F28" s="199"/>
      <c r="G28" s="199"/>
      <c r="H28" s="199"/>
      <c r="I28" s="199"/>
      <c r="J28" s="199"/>
      <c r="K28" s="199"/>
    </row>
    <row r="29" customFormat="false" ht="25.5" hidden="false" customHeight="true" outlineLevel="0" collapsed="false">
      <c r="B29" s="196"/>
      <c r="C29" s="200"/>
      <c r="D29" s="200"/>
      <c r="E29" s="200"/>
      <c r="F29" s="200"/>
      <c r="G29" s="196"/>
      <c r="H29" s="200"/>
      <c r="I29" s="200"/>
      <c r="J29" s="200"/>
      <c r="K29" s="200"/>
    </row>
    <row r="31" customFormat="false" ht="12.95" hidden="false" customHeight="false" outlineLevel="0" collapsed="false">
      <c r="B31" s="44" t="s">
        <v>188</v>
      </c>
    </row>
    <row r="32" customFormat="false" ht="12.95" hidden="false" customHeight="false" outlineLevel="0" collapsed="false">
      <c r="B32" s="190" t="s">
        <v>189</v>
      </c>
      <c r="C32" s="190"/>
      <c r="D32" s="190"/>
      <c r="E32" s="190"/>
      <c r="F32" s="190"/>
      <c r="G32" s="201" t="s">
        <v>190</v>
      </c>
      <c r="H32" s="201"/>
      <c r="I32" s="202" t="s">
        <v>191</v>
      </c>
      <c r="J32" s="202"/>
      <c r="K32" s="202"/>
      <c r="L32" s="202"/>
      <c r="M32" s="202"/>
    </row>
    <row r="33" customFormat="false" ht="41.25" hidden="false" customHeight="true" outlineLevel="0" collapsed="false">
      <c r="B33" s="203"/>
      <c r="C33" s="203"/>
      <c r="D33" s="203"/>
      <c r="E33" s="203"/>
      <c r="F33" s="203"/>
      <c r="G33" s="204"/>
      <c r="H33" s="204"/>
      <c r="I33" s="205"/>
      <c r="J33" s="205"/>
      <c r="K33" s="205"/>
      <c r="L33" s="205"/>
      <c r="M33" s="205"/>
    </row>
    <row r="34" customFormat="false" ht="39" hidden="false" customHeight="true" outlineLevel="0" collapsed="false">
      <c r="B34" s="203"/>
      <c r="C34" s="203"/>
      <c r="D34" s="203"/>
      <c r="E34" s="203"/>
      <c r="F34" s="203"/>
      <c r="G34" s="206"/>
      <c r="H34" s="206"/>
      <c r="I34" s="207"/>
      <c r="J34" s="207"/>
      <c r="K34" s="207"/>
      <c r="L34" s="207"/>
      <c r="M34" s="207"/>
    </row>
    <row r="35" customFormat="false" ht="30.75" hidden="false" customHeight="true" outlineLevel="0" collapsed="false">
      <c r="B35" s="203"/>
      <c r="C35" s="203"/>
      <c r="D35" s="203"/>
      <c r="E35" s="203"/>
      <c r="F35" s="203"/>
      <c r="G35" s="208"/>
      <c r="H35" s="208"/>
      <c r="I35" s="207"/>
      <c r="J35" s="207"/>
      <c r="K35" s="207"/>
      <c r="L35" s="207"/>
      <c r="M35" s="207"/>
    </row>
    <row r="36" customFormat="false" ht="28.5" hidden="false" customHeight="true" outlineLevel="0" collapsed="false">
      <c r="B36" s="203"/>
      <c r="C36" s="203"/>
      <c r="D36" s="203"/>
      <c r="E36" s="203"/>
      <c r="F36" s="203"/>
      <c r="G36" s="208"/>
      <c r="H36" s="208"/>
      <c r="I36" s="207"/>
      <c r="J36" s="207"/>
      <c r="K36" s="207"/>
      <c r="L36" s="207"/>
      <c r="M36" s="207"/>
    </row>
    <row r="37" customFormat="false" ht="25.5" hidden="false" customHeight="true" outlineLevel="0" collapsed="false">
      <c r="B37" s="203"/>
      <c r="C37" s="203"/>
      <c r="D37" s="203"/>
      <c r="E37" s="203"/>
      <c r="F37" s="203"/>
      <c r="G37" s="208"/>
      <c r="H37" s="208"/>
      <c r="I37" s="207"/>
      <c r="J37" s="207"/>
      <c r="K37" s="207"/>
      <c r="L37" s="207"/>
      <c r="M37" s="207"/>
    </row>
    <row r="38" customFormat="false" ht="12" hidden="false" customHeight="false" outlineLevel="0" collapsed="false">
      <c r="B38" s="203"/>
      <c r="C38" s="203"/>
      <c r="D38" s="203"/>
      <c r="E38" s="203"/>
      <c r="F38" s="203"/>
      <c r="G38" s="208"/>
      <c r="H38" s="208"/>
      <c r="I38" s="207"/>
      <c r="J38" s="207"/>
      <c r="K38" s="207"/>
      <c r="L38" s="207"/>
      <c r="M38" s="207"/>
    </row>
    <row r="39" customFormat="false" ht="12.95" hidden="false" customHeight="false" outlineLevel="0" collapsed="false">
      <c r="B39" s="209"/>
      <c r="C39" s="209"/>
      <c r="D39" s="209"/>
      <c r="E39" s="209"/>
      <c r="F39" s="209"/>
      <c r="G39" s="210"/>
      <c r="H39" s="210"/>
      <c r="I39" s="113"/>
      <c r="J39" s="113"/>
      <c r="K39" s="113"/>
      <c r="L39" s="113"/>
      <c r="M39" s="113"/>
    </row>
    <row r="40" customFormat="false" ht="12" hidden="false" customHeight="false" outlineLevel="0" collapsed="false">
      <c r="B40" s="200"/>
      <c r="C40" s="200"/>
      <c r="D40" s="200"/>
      <c r="E40" s="200"/>
      <c r="F40" s="200"/>
      <c r="G40" s="211"/>
      <c r="H40" s="200"/>
    </row>
    <row r="41" customFormat="false" ht="12.95" hidden="false" customHeight="false" outlineLevel="0" collapsed="false">
      <c r="B41" s="44" t="s">
        <v>192</v>
      </c>
    </row>
    <row r="42" customFormat="false" ht="12.95" hidden="false" customHeight="false" outlineLevel="0" collapsed="false">
      <c r="B42" s="190" t="s">
        <v>189</v>
      </c>
      <c r="C42" s="190"/>
      <c r="D42" s="190"/>
      <c r="E42" s="190"/>
      <c r="F42" s="190"/>
      <c r="G42" s="201" t="s">
        <v>190</v>
      </c>
      <c r="H42" s="201"/>
      <c r="I42" s="202" t="s">
        <v>191</v>
      </c>
      <c r="J42" s="202"/>
      <c r="K42" s="202"/>
      <c r="L42" s="202"/>
      <c r="M42" s="202"/>
    </row>
    <row r="43" customFormat="false" ht="26.25" hidden="false" customHeight="true" outlineLevel="0" collapsed="false">
      <c r="B43" s="203"/>
      <c r="C43" s="203"/>
      <c r="D43" s="203"/>
      <c r="E43" s="203"/>
      <c r="F43" s="203"/>
      <c r="G43" s="204"/>
      <c r="H43" s="204"/>
      <c r="I43" s="193"/>
      <c r="J43" s="193"/>
      <c r="K43" s="193"/>
      <c r="L43" s="193"/>
      <c r="M43" s="193"/>
    </row>
    <row r="44" customFormat="false" ht="12" hidden="false" customHeight="false" outlineLevel="0" collapsed="false">
      <c r="B44" s="203"/>
      <c r="C44" s="203"/>
      <c r="D44" s="203"/>
      <c r="E44" s="203"/>
      <c r="F44" s="203"/>
      <c r="G44" s="206"/>
      <c r="H44" s="206"/>
      <c r="I44" s="207"/>
      <c r="J44" s="207"/>
      <c r="K44" s="207"/>
      <c r="L44" s="207"/>
      <c r="M44" s="207"/>
    </row>
    <row r="45" customFormat="false" ht="12" hidden="false" customHeight="false" outlineLevel="0" collapsed="false">
      <c r="B45" s="203"/>
      <c r="C45" s="203"/>
      <c r="D45" s="203"/>
      <c r="E45" s="203"/>
      <c r="F45" s="203"/>
      <c r="G45" s="208"/>
      <c r="H45" s="208"/>
      <c r="I45" s="207"/>
      <c r="J45" s="207"/>
      <c r="K45" s="207"/>
      <c r="L45" s="207"/>
      <c r="M45" s="207"/>
    </row>
    <row r="46" customFormat="false" ht="12" hidden="false" customHeight="false" outlineLevel="0" collapsed="false">
      <c r="B46" s="203"/>
      <c r="C46" s="203"/>
      <c r="D46" s="203"/>
      <c r="E46" s="203"/>
      <c r="F46" s="203"/>
      <c r="G46" s="208"/>
      <c r="H46" s="208"/>
      <c r="I46" s="207"/>
      <c r="J46" s="207"/>
      <c r="K46" s="207"/>
      <c r="L46" s="207"/>
      <c r="M46" s="207"/>
    </row>
    <row r="47" customFormat="false" ht="12.95" hidden="false" customHeight="false" outlineLevel="0" collapsed="false">
      <c r="B47" s="209"/>
      <c r="C47" s="209"/>
      <c r="D47" s="209"/>
      <c r="E47" s="209"/>
      <c r="F47" s="209"/>
      <c r="G47" s="210"/>
      <c r="H47" s="210"/>
      <c r="I47" s="212"/>
      <c r="J47" s="212"/>
      <c r="K47" s="212"/>
      <c r="L47" s="212"/>
      <c r="M47" s="212"/>
    </row>
    <row r="49" customFormat="false" ht="12" hidden="false" customHeight="false" outlineLevel="0" collapsed="false">
      <c r="B49" s="44"/>
    </row>
    <row r="50" customFormat="false" ht="12.95" hidden="false" customHeight="false" outlineLevel="0" collapsed="false">
      <c r="B50" s="44" t="s">
        <v>193</v>
      </c>
    </row>
    <row r="51" customFormat="false" ht="12.95" hidden="false" customHeight="false" outlineLevel="0" collapsed="false">
      <c r="B51" s="190" t="s">
        <v>194</v>
      </c>
      <c r="C51" s="190"/>
      <c r="D51" s="190"/>
      <c r="E51" s="190"/>
      <c r="F51" s="190"/>
      <c r="G51" s="201" t="s">
        <v>195</v>
      </c>
      <c r="H51" s="201"/>
      <c r="I51" s="202" t="s">
        <v>196</v>
      </c>
      <c r="J51" s="202"/>
      <c r="K51" s="202"/>
      <c r="L51" s="202"/>
      <c r="M51" s="202"/>
    </row>
    <row r="52" customFormat="false" ht="12.95" hidden="false" customHeight="false" outlineLevel="0" collapsed="false">
      <c r="B52" s="213"/>
      <c r="C52" s="213"/>
      <c r="D52" s="213"/>
      <c r="E52" s="213"/>
      <c r="F52" s="213"/>
      <c r="G52" s="214"/>
      <c r="H52" s="214"/>
      <c r="I52" s="215"/>
      <c r="J52" s="215"/>
      <c r="K52" s="215"/>
      <c r="L52" s="215"/>
      <c r="M52" s="215"/>
    </row>
    <row r="53" customFormat="false" ht="12.95" hidden="false" customHeight="false" outlineLevel="0" collapsed="false">
      <c r="B53" s="216"/>
      <c r="C53" s="216"/>
      <c r="D53" s="216"/>
      <c r="E53" s="216"/>
      <c r="F53" s="216"/>
      <c r="G53" s="217"/>
      <c r="H53" s="217"/>
      <c r="I53" s="218"/>
      <c r="J53" s="218"/>
      <c r="K53" s="218"/>
      <c r="L53" s="218"/>
      <c r="M53" s="218"/>
    </row>
    <row r="54" customFormat="false" ht="12.95" hidden="false" customHeight="false" outlineLevel="0" collapsed="false">
      <c r="B54" s="190" t="s">
        <v>197</v>
      </c>
      <c r="C54" s="190"/>
      <c r="D54" s="190"/>
      <c r="E54" s="190"/>
      <c r="F54" s="190"/>
      <c r="G54" s="201" t="s">
        <v>195</v>
      </c>
      <c r="H54" s="201"/>
      <c r="I54" s="202" t="s">
        <v>196</v>
      </c>
      <c r="J54" s="202"/>
      <c r="K54" s="202"/>
      <c r="L54" s="202"/>
      <c r="M54" s="202"/>
    </row>
    <row r="55" customFormat="false" ht="12" hidden="false" customHeight="false" outlineLevel="0" collapsed="false">
      <c r="B55" s="219"/>
      <c r="C55" s="219"/>
      <c r="D55" s="219"/>
      <c r="E55" s="219"/>
      <c r="F55" s="219"/>
      <c r="G55" s="208"/>
      <c r="H55" s="208"/>
      <c r="I55" s="207"/>
      <c r="J55" s="207"/>
      <c r="K55" s="207"/>
      <c r="L55" s="207"/>
      <c r="M55" s="207"/>
    </row>
    <row r="56" customFormat="false" ht="12.95" hidden="false" customHeight="false" outlineLevel="0" collapsed="false">
      <c r="B56" s="216"/>
      <c r="C56" s="216"/>
      <c r="D56" s="216"/>
      <c r="E56" s="216"/>
      <c r="F56" s="216"/>
      <c r="G56" s="210"/>
      <c r="H56" s="210"/>
      <c r="I56" s="212"/>
      <c r="J56" s="212"/>
      <c r="K56" s="212"/>
      <c r="L56" s="212"/>
      <c r="M56" s="212"/>
    </row>
    <row r="57" customFormat="false" ht="12.95" hidden="false" customHeight="false" outlineLevel="0" collapsed="false">
      <c r="B57" s="190" t="s">
        <v>198</v>
      </c>
      <c r="C57" s="190"/>
      <c r="D57" s="190"/>
      <c r="E57" s="190"/>
      <c r="F57" s="190"/>
      <c r="G57" s="201" t="s">
        <v>195</v>
      </c>
      <c r="H57" s="201"/>
      <c r="I57" s="202" t="s">
        <v>196</v>
      </c>
      <c r="J57" s="202"/>
      <c r="K57" s="202"/>
      <c r="L57" s="202"/>
      <c r="M57" s="202"/>
    </row>
    <row r="58" customFormat="false" ht="12" hidden="false" customHeight="false" outlineLevel="0" collapsed="false">
      <c r="B58" s="219"/>
      <c r="C58" s="219"/>
      <c r="D58" s="219"/>
      <c r="E58" s="219"/>
      <c r="F58" s="219"/>
      <c r="G58" s="208"/>
      <c r="H58" s="208"/>
      <c r="I58" s="207"/>
      <c r="J58" s="207"/>
      <c r="K58" s="207"/>
      <c r="L58" s="207"/>
      <c r="M58" s="207"/>
    </row>
    <row r="59" customFormat="false" ht="12.95" hidden="false" customHeight="false" outlineLevel="0" collapsed="false">
      <c r="B59" s="216"/>
      <c r="C59" s="216"/>
      <c r="D59" s="216"/>
      <c r="E59" s="216"/>
      <c r="F59" s="216"/>
      <c r="G59" s="210"/>
      <c r="H59" s="210"/>
      <c r="I59" s="212"/>
      <c r="J59" s="212"/>
      <c r="K59" s="212"/>
      <c r="L59" s="212"/>
      <c r="M59" s="212"/>
    </row>
    <row r="60" customFormat="false" ht="12.95" hidden="false" customHeight="false" outlineLevel="0" collapsed="false">
      <c r="B60" s="190" t="s">
        <v>199</v>
      </c>
      <c r="C60" s="190"/>
      <c r="D60" s="190"/>
      <c r="E60" s="190"/>
      <c r="F60" s="190"/>
      <c r="G60" s="201" t="s">
        <v>195</v>
      </c>
      <c r="H60" s="201"/>
      <c r="I60" s="202" t="s">
        <v>196</v>
      </c>
      <c r="J60" s="202"/>
      <c r="K60" s="202"/>
      <c r="L60" s="202"/>
      <c r="M60" s="202"/>
    </row>
    <row r="61" customFormat="false" ht="12" hidden="false" customHeight="false" outlineLevel="0" collapsed="false">
      <c r="B61" s="219"/>
      <c r="C61" s="219"/>
      <c r="D61" s="219"/>
      <c r="E61" s="219"/>
      <c r="F61" s="219"/>
      <c r="G61" s="208"/>
      <c r="H61" s="208"/>
      <c r="I61" s="207"/>
      <c r="J61" s="207"/>
      <c r="K61" s="207"/>
      <c r="L61" s="207"/>
      <c r="M61" s="207"/>
    </row>
    <row r="62" customFormat="false" ht="12.95" hidden="false" customHeight="false" outlineLevel="0" collapsed="false">
      <c r="B62" s="216"/>
      <c r="C62" s="216"/>
      <c r="D62" s="216"/>
      <c r="E62" s="216"/>
      <c r="F62" s="216"/>
      <c r="G62" s="210"/>
      <c r="H62" s="210"/>
      <c r="I62" s="212"/>
      <c r="J62" s="212"/>
      <c r="K62" s="212"/>
      <c r="L62" s="212"/>
      <c r="M62" s="212"/>
    </row>
    <row r="63" customFormat="false" ht="12.95" hidden="false" customHeight="false" outlineLevel="0" collapsed="false">
      <c r="B63" s="190" t="s">
        <v>200</v>
      </c>
      <c r="C63" s="190"/>
      <c r="D63" s="190"/>
      <c r="E63" s="190"/>
      <c r="F63" s="190"/>
      <c r="G63" s="201" t="s">
        <v>195</v>
      </c>
      <c r="H63" s="201"/>
      <c r="I63" s="202" t="s">
        <v>196</v>
      </c>
      <c r="J63" s="202"/>
      <c r="K63" s="202"/>
      <c r="L63" s="202"/>
      <c r="M63" s="202"/>
    </row>
    <row r="64" customFormat="false" ht="12" hidden="false" customHeight="false" outlineLevel="0" collapsed="false">
      <c r="B64" s="219"/>
      <c r="C64" s="219"/>
      <c r="D64" s="219"/>
      <c r="E64" s="219"/>
      <c r="F64" s="219"/>
      <c r="G64" s="208"/>
      <c r="H64" s="208"/>
      <c r="I64" s="207"/>
      <c r="J64" s="207"/>
      <c r="K64" s="207"/>
      <c r="L64" s="207"/>
      <c r="M64" s="207"/>
    </row>
    <row r="65" customFormat="false" ht="12.95" hidden="false" customHeight="false" outlineLevel="0" collapsed="false">
      <c r="B65" s="216"/>
      <c r="C65" s="216"/>
      <c r="D65" s="216"/>
      <c r="E65" s="216"/>
      <c r="F65" s="216"/>
      <c r="G65" s="210"/>
      <c r="H65" s="210"/>
      <c r="I65" s="212"/>
      <c r="J65" s="212"/>
      <c r="K65" s="212"/>
      <c r="L65" s="212"/>
      <c r="M65" s="212"/>
    </row>
    <row r="66" customFormat="false" ht="12.95" hidden="false" customHeight="false" outlineLevel="0" collapsed="false">
      <c r="B66" s="190" t="s">
        <v>201</v>
      </c>
      <c r="C66" s="190"/>
      <c r="D66" s="190"/>
      <c r="E66" s="190"/>
      <c r="F66" s="190"/>
      <c r="G66" s="201" t="s">
        <v>195</v>
      </c>
      <c r="H66" s="201"/>
      <c r="I66" s="202" t="s">
        <v>196</v>
      </c>
      <c r="J66" s="202"/>
      <c r="K66" s="202"/>
      <c r="L66" s="202"/>
      <c r="M66" s="202"/>
    </row>
    <row r="67" customFormat="false" ht="12" hidden="false" customHeight="false" outlineLevel="0" collapsed="false">
      <c r="B67" s="219"/>
      <c r="C67" s="219"/>
      <c r="D67" s="219"/>
      <c r="E67" s="219"/>
      <c r="F67" s="219"/>
      <c r="G67" s="208"/>
      <c r="H67" s="208"/>
      <c r="I67" s="207"/>
      <c r="J67" s="207"/>
      <c r="K67" s="207"/>
      <c r="L67" s="207"/>
      <c r="M67" s="207"/>
    </row>
    <row r="68" customFormat="false" ht="12.95" hidden="false" customHeight="false" outlineLevel="0" collapsed="false">
      <c r="B68" s="216"/>
      <c r="C68" s="216"/>
      <c r="D68" s="216"/>
      <c r="E68" s="216"/>
      <c r="F68" s="216"/>
      <c r="G68" s="210"/>
      <c r="H68" s="210"/>
      <c r="I68" s="212"/>
      <c r="J68" s="212"/>
      <c r="K68" s="212"/>
      <c r="L68" s="212"/>
      <c r="M68" s="212"/>
    </row>
    <row r="69" customFormat="false" ht="12.95" hidden="false" customHeight="false" outlineLevel="0" collapsed="false">
      <c r="B69" s="190" t="s">
        <v>202</v>
      </c>
      <c r="C69" s="190"/>
      <c r="D69" s="190"/>
      <c r="E69" s="190"/>
      <c r="F69" s="190"/>
      <c r="G69" s="201" t="s">
        <v>195</v>
      </c>
      <c r="H69" s="201"/>
      <c r="I69" s="202" t="s">
        <v>196</v>
      </c>
      <c r="J69" s="202"/>
      <c r="K69" s="202"/>
      <c r="L69" s="202"/>
      <c r="M69" s="202"/>
    </row>
    <row r="70" customFormat="false" ht="12" hidden="false" customHeight="false" outlineLevel="0" collapsed="false">
      <c r="B70" s="219"/>
      <c r="C70" s="219"/>
      <c r="D70" s="219"/>
      <c r="E70" s="219"/>
      <c r="F70" s="219"/>
      <c r="G70" s="208"/>
      <c r="H70" s="208"/>
      <c r="I70" s="207"/>
      <c r="J70" s="207"/>
      <c r="K70" s="207"/>
      <c r="L70" s="207"/>
      <c r="M70" s="207"/>
    </row>
    <row r="71" customFormat="false" ht="12.95" hidden="false" customHeight="false" outlineLevel="0" collapsed="false">
      <c r="B71" s="216"/>
      <c r="C71" s="216"/>
      <c r="D71" s="216"/>
      <c r="E71" s="216"/>
      <c r="F71" s="216"/>
      <c r="G71" s="210"/>
      <c r="H71" s="210"/>
      <c r="I71" s="212"/>
      <c r="J71" s="212"/>
      <c r="K71" s="212"/>
      <c r="L71" s="212"/>
      <c r="M71" s="212"/>
    </row>
    <row r="72" customFormat="false" ht="12.95" hidden="false" customHeight="false" outlineLevel="0" collapsed="false">
      <c r="B72" s="190" t="s">
        <v>203</v>
      </c>
      <c r="C72" s="190"/>
      <c r="D72" s="190"/>
      <c r="E72" s="190"/>
      <c r="F72" s="190"/>
      <c r="G72" s="201" t="s">
        <v>195</v>
      </c>
      <c r="H72" s="201"/>
      <c r="I72" s="202" t="s">
        <v>196</v>
      </c>
      <c r="J72" s="202"/>
      <c r="K72" s="202"/>
      <c r="L72" s="202"/>
      <c r="M72" s="202"/>
    </row>
    <row r="73" customFormat="false" ht="12" hidden="false" customHeight="false" outlineLevel="0" collapsed="false">
      <c r="B73" s="219"/>
      <c r="C73" s="219"/>
      <c r="D73" s="219"/>
      <c r="E73" s="219"/>
      <c r="F73" s="219"/>
      <c r="G73" s="208"/>
      <c r="H73" s="208"/>
      <c r="I73" s="207"/>
      <c r="J73" s="207"/>
      <c r="K73" s="207"/>
      <c r="L73" s="207"/>
      <c r="M73" s="207"/>
    </row>
    <row r="74" customFormat="false" ht="12.95" hidden="false" customHeight="false" outlineLevel="0" collapsed="false">
      <c r="B74" s="216"/>
      <c r="C74" s="216"/>
      <c r="D74" s="216"/>
      <c r="E74" s="216"/>
      <c r="F74" s="216"/>
      <c r="G74" s="210"/>
      <c r="H74" s="210"/>
      <c r="I74" s="212"/>
      <c r="J74" s="212"/>
      <c r="K74" s="212"/>
      <c r="L74" s="212"/>
      <c r="M74" s="212"/>
    </row>
    <row r="75" customFormat="false" ht="12.95" hidden="false" customHeight="false" outlineLevel="0" collapsed="false">
      <c r="B75" s="190" t="s">
        <v>204</v>
      </c>
      <c r="C75" s="190"/>
      <c r="D75" s="190"/>
      <c r="E75" s="190"/>
      <c r="F75" s="190"/>
      <c r="G75" s="201" t="s">
        <v>195</v>
      </c>
      <c r="H75" s="201"/>
      <c r="I75" s="202" t="s">
        <v>196</v>
      </c>
      <c r="J75" s="202"/>
      <c r="K75" s="202"/>
      <c r="L75" s="202"/>
      <c r="M75" s="202"/>
    </row>
    <row r="76" customFormat="false" ht="12" hidden="false" customHeight="false" outlineLevel="0" collapsed="false">
      <c r="B76" s="219"/>
      <c r="C76" s="219"/>
      <c r="D76" s="219"/>
      <c r="E76" s="219"/>
      <c r="F76" s="219"/>
      <c r="G76" s="208"/>
      <c r="H76" s="208"/>
      <c r="I76" s="207"/>
      <c r="J76" s="207"/>
      <c r="K76" s="207"/>
      <c r="L76" s="207"/>
      <c r="M76" s="207"/>
    </row>
    <row r="77" customFormat="false" ht="12.95" hidden="false" customHeight="false" outlineLevel="0" collapsed="false">
      <c r="B77" s="216"/>
      <c r="C77" s="216"/>
      <c r="D77" s="216"/>
      <c r="E77" s="216"/>
      <c r="F77" s="216"/>
      <c r="G77" s="210"/>
      <c r="H77" s="210"/>
      <c r="I77" s="212"/>
      <c r="J77" s="212"/>
      <c r="K77" s="212"/>
      <c r="L77" s="212"/>
      <c r="M77" s="212"/>
    </row>
  </sheetData>
  <mergeCells count="153">
    <mergeCell ref="C8:G8"/>
    <mergeCell ref="H8:L8"/>
    <mergeCell ref="C9:G9"/>
    <mergeCell ref="H9:L9"/>
    <mergeCell ref="C10:G10"/>
    <mergeCell ref="H10:L10"/>
    <mergeCell ref="C11:G11"/>
    <mergeCell ref="H11:L11"/>
    <mergeCell ref="C12:G12"/>
    <mergeCell ref="H12:L12"/>
    <mergeCell ref="C13:G13"/>
    <mergeCell ref="H13:L13"/>
    <mergeCell ref="B17:F17"/>
    <mergeCell ref="G17:K17"/>
    <mergeCell ref="B18:F18"/>
    <mergeCell ref="G18:K18"/>
    <mergeCell ref="B19:F19"/>
    <mergeCell ref="G19:K19"/>
    <mergeCell ref="B23:F23"/>
    <mergeCell ref="G23:K23"/>
    <mergeCell ref="B24:F24"/>
    <mergeCell ref="G24:K24"/>
    <mergeCell ref="B25:F25"/>
    <mergeCell ref="G25:K25"/>
    <mergeCell ref="B26:F26"/>
    <mergeCell ref="G26:K26"/>
    <mergeCell ref="B27:F27"/>
    <mergeCell ref="G27:K27"/>
    <mergeCell ref="B28:F28"/>
    <mergeCell ref="G28:K28"/>
    <mergeCell ref="B32:F32"/>
    <mergeCell ref="G32:H32"/>
    <mergeCell ref="I32:M32"/>
    <mergeCell ref="B33:F33"/>
    <mergeCell ref="G33:H33"/>
    <mergeCell ref="I33:M33"/>
    <mergeCell ref="B34:F34"/>
    <mergeCell ref="G34:H34"/>
    <mergeCell ref="I34:M34"/>
    <mergeCell ref="B35:F35"/>
    <mergeCell ref="G35:H35"/>
    <mergeCell ref="I35:M35"/>
    <mergeCell ref="B36:F36"/>
    <mergeCell ref="G36:H36"/>
    <mergeCell ref="I36:M36"/>
    <mergeCell ref="B37:F37"/>
    <mergeCell ref="G37:H37"/>
    <mergeCell ref="I37:M37"/>
    <mergeCell ref="B38:F38"/>
    <mergeCell ref="G38:H38"/>
    <mergeCell ref="I38:M38"/>
    <mergeCell ref="B39:F39"/>
    <mergeCell ref="G39:H39"/>
    <mergeCell ref="I39:M39"/>
    <mergeCell ref="B42:F42"/>
    <mergeCell ref="G42:H42"/>
    <mergeCell ref="I42:M42"/>
    <mergeCell ref="B43:F43"/>
    <mergeCell ref="G43:H43"/>
    <mergeCell ref="I43:M43"/>
    <mergeCell ref="B44:F44"/>
    <mergeCell ref="G44:H44"/>
    <mergeCell ref="I44:M44"/>
    <mergeCell ref="B45:F45"/>
    <mergeCell ref="G45:H45"/>
    <mergeCell ref="I45:M45"/>
    <mergeCell ref="B46:F46"/>
    <mergeCell ref="G46:H46"/>
    <mergeCell ref="I46:M46"/>
    <mergeCell ref="B47:F47"/>
    <mergeCell ref="G47:H47"/>
    <mergeCell ref="I47:M47"/>
    <mergeCell ref="B51:F51"/>
    <mergeCell ref="G51:H51"/>
    <mergeCell ref="I51:M51"/>
    <mergeCell ref="B52:F52"/>
    <mergeCell ref="G52:H52"/>
    <mergeCell ref="I52:M52"/>
    <mergeCell ref="B53:F53"/>
    <mergeCell ref="G53:H53"/>
    <mergeCell ref="I53:M53"/>
    <mergeCell ref="B54:F54"/>
    <mergeCell ref="G54:H54"/>
    <mergeCell ref="I54:M54"/>
    <mergeCell ref="B55:F55"/>
    <mergeCell ref="G55:H55"/>
    <mergeCell ref="I55:M55"/>
    <mergeCell ref="B56:F56"/>
    <mergeCell ref="G56:H56"/>
    <mergeCell ref="I56:M56"/>
    <mergeCell ref="B57:F57"/>
    <mergeCell ref="G57:H57"/>
    <mergeCell ref="I57:M57"/>
    <mergeCell ref="B58:F58"/>
    <mergeCell ref="G58:H58"/>
    <mergeCell ref="I58:M58"/>
    <mergeCell ref="B59:F59"/>
    <mergeCell ref="G59:H59"/>
    <mergeCell ref="I59:M59"/>
    <mergeCell ref="B60:F60"/>
    <mergeCell ref="G60:H60"/>
    <mergeCell ref="I60:M60"/>
    <mergeCell ref="B61:F61"/>
    <mergeCell ref="G61:H61"/>
    <mergeCell ref="I61:M61"/>
    <mergeCell ref="B62:F62"/>
    <mergeCell ref="G62:H62"/>
    <mergeCell ref="I62:M62"/>
    <mergeCell ref="B63:F63"/>
    <mergeCell ref="G63:H63"/>
    <mergeCell ref="I63:M63"/>
    <mergeCell ref="B64:F64"/>
    <mergeCell ref="G64:H64"/>
    <mergeCell ref="I64:M64"/>
    <mergeCell ref="B65:F65"/>
    <mergeCell ref="G65:H65"/>
    <mergeCell ref="I65:M65"/>
    <mergeCell ref="B66:F66"/>
    <mergeCell ref="G66:H66"/>
    <mergeCell ref="I66:M66"/>
    <mergeCell ref="B67:F67"/>
    <mergeCell ref="G67:H67"/>
    <mergeCell ref="I67:M67"/>
    <mergeCell ref="B68:F68"/>
    <mergeCell ref="G68:H68"/>
    <mergeCell ref="I68:M68"/>
    <mergeCell ref="B69:F69"/>
    <mergeCell ref="G69:H69"/>
    <mergeCell ref="I69:M69"/>
    <mergeCell ref="B70:F70"/>
    <mergeCell ref="G70:H70"/>
    <mergeCell ref="I70:M70"/>
    <mergeCell ref="B71:F71"/>
    <mergeCell ref="G71:H71"/>
    <mergeCell ref="I71:M71"/>
    <mergeCell ref="B72:F72"/>
    <mergeCell ref="G72:H72"/>
    <mergeCell ref="I72:M72"/>
    <mergeCell ref="B73:F73"/>
    <mergeCell ref="G73:H73"/>
    <mergeCell ref="I73:M73"/>
    <mergeCell ref="B74:F74"/>
    <mergeCell ref="G74:H74"/>
    <mergeCell ref="I74:M74"/>
    <mergeCell ref="B75:F75"/>
    <mergeCell ref="G75:H75"/>
    <mergeCell ref="I75:M75"/>
    <mergeCell ref="B76:F76"/>
    <mergeCell ref="G76:H76"/>
    <mergeCell ref="I76:M76"/>
    <mergeCell ref="B77:F77"/>
    <mergeCell ref="G77:H77"/>
    <mergeCell ref="I77:M77"/>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5</TotalTime>
  <Application>LibreOffice/4.3.7.2$Linux_X86_64 LibreOffice_project/430$Build-2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2006-07-17T09:56:01Z</dcterms:created>
  <dc:creator>Jeremy Coles / Tier-2 Coordinators</dc:creator>
  <cp:keywords>Quarterly report</cp:keywords>
  <dc:language>en-GB</dc:language>
  <cp:lastModifiedBy>Duncan Rand</cp:lastModifiedBy>
  <dcterms:modified xsi:type="dcterms:W3CDTF">2017-08-23T11:56:02Z</dcterms:modified>
  <cp:revision>11</cp:revision>
  <dc:title>GridPP quareterly report</dc:title>
</cp:coreProperties>
</file>