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15" yWindow="1215" windowWidth="15375" windowHeight="13380" activeTab="3"/>
  </bookViews>
  <sheets>
    <sheet name="2017" sheetId="1" r:id="rId1"/>
    <sheet name="2018 (0)" sheetId="6" r:id="rId2"/>
    <sheet name="2018 (60)" sheetId="4" r:id="rId3"/>
    <sheet name="2018 (100)" sheetId="5" r:id="rId4"/>
    <sheet name="Sheet2" sheetId="2" r:id="rId5"/>
    <sheet name="Sheet3" sheetId="3" r:id="rId6"/>
  </sheets>
  <definedNames>
    <definedName name="_xlnm.Print_Area" localSheetId="0">'2017'!$A$1:$M$38</definedName>
    <definedName name="_xlnm.Print_Area" localSheetId="1">'2018 (0)'!$A$1:$M$38</definedName>
    <definedName name="_xlnm.Print_Area" localSheetId="3">'2018 (100)'!$A$1:$M$38</definedName>
    <definedName name="_xlnm.Print_Area" localSheetId="2">'2018 (60)'!$A$1:$M$38</definedName>
  </definedNames>
  <calcPr calcId="145621"/>
</workbook>
</file>

<file path=xl/calcChain.xml><?xml version="1.0" encoding="utf-8"?>
<calcChain xmlns="http://schemas.openxmlformats.org/spreadsheetml/2006/main">
  <c r="L37" i="6" l="1"/>
  <c r="K37" i="6"/>
  <c r="J37" i="6"/>
  <c r="I37" i="6"/>
  <c r="H37" i="6"/>
  <c r="F37" i="6"/>
  <c r="E37" i="6"/>
  <c r="D37" i="6"/>
  <c r="C37" i="6"/>
  <c r="B37" i="6"/>
  <c r="M32" i="6"/>
  <c r="G32" i="6"/>
  <c r="M31" i="6"/>
  <c r="G31" i="6"/>
  <c r="M30" i="6"/>
  <c r="G30" i="6"/>
  <c r="M29" i="6"/>
  <c r="G29" i="6"/>
  <c r="M28" i="6"/>
  <c r="M36" i="6" s="1"/>
  <c r="G28" i="6"/>
  <c r="G36" i="6" s="1"/>
  <c r="M27" i="6"/>
  <c r="G27" i="6"/>
  <c r="M26" i="6"/>
  <c r="G26" i="6"/>
  <c r="M25" i="6"/>
  <c r="G25" i="6"/>
  <c r="M24" i="6"/>
  <c r="M35" i="6" s="1"/>
  <c r="G24" i="6"/>
  <c r="G35" i="6" s="1"/>
  <c r="M23" i="6"/>
  <c r="G23" i="6"/>
  <c r="M22" i="6"/>
  <c r="G22" i="6"/>
  <c r="M21" i="6"/>
  <c r="G21" i="6"/>
  <c r="M20" i="6"/>
  <c r="M34" i="6" s="1"/>
  <c r="G20" i="6"/>
  <c r="G34" i="6" s="1"/>
  <c r="M19" i="6"/>
  <c r="G19" i="6"/>
  <c r="M18" i="6"/>
  <c r="G18" i="6"/>
  <c r="M17" i="6"/>
  <c r="G17" i="6"/>
  <c r="M16" i="6"/>
  <c r="M33" i="6" s="1"/>
  <c r="G16" i="6"/>
  <c r="G33" i="6" s="1"/>
  <c r="M15" i="6"/>
  <c r="G15" i="6"/>
  <c r="C9" i="6"/>
  <c r="B9" i="6"/>
  <c r="F8" i="6"/>
  <c r="E8" i="6"/>
  <c r="F7" i="6"/>
  <c r="E7" i="6"/>
  <c r="F6" i="6"/>
  <c r="E6" i="6"/>
  <c r="F5" i="6"/>
  <c r="E5" i="6"/>
  <c r="L37" i="5"/>
  <c r="K37" i="5"/>
  <c r="J37" i="5"/>
  <c r="I37" i="5"/>
  <c r="H37" i="5"/>
  <c r="F37" i="5"/>
  <c r="E37" i="5"/>
  <c r="D37" i="5"/>
  <c r="C37" i="5"/>
  <c r="B37" i="5"/>
  <c r="M32" i="5"/>
  <c r="M31" i="5"/>
  <c r="M30" i="5"/>
  <c r="M29" i="5"/>
  <c r="M28" i="5"/>
  <c r="M27" i="5"/>
  <c r="G36" i="5"/>
  <c r="M26" i="5"/>
  <c r="M25" i="5"/>
  <c r="M35" i="5" s="1"/>
  <c r="G35" i="5"/>
  <c r="M24" i="5"/>
  <c r="M23" i="5"/>
  <c r="M22" i="5"/>
  <c r="M21" i="5"/>
  <c r="M20" i="5"/>
  <c r="G34" i="5"/>
  <c r="M19" i="5"/>
  <c r="M18" i="5"/>
  <c r="M17" i="5"/>
  <c r="G33" i="5"/>
  <c r="M16" i="5"/>
  <c r="M15" i="5"/>
  <c r="C9" i="5"/>
  <c r="B9" i="5"/>
  <c r="F8" i="5"/>
  <c r="E8" i="5"/>
  <c r="F7" i="5"/>
  <c r="E7" i="5"/>
  <c r="F6" i="5"/>
  <c r="E6" i="5"/>
  <c r="F5" i="5"/>
  <c r="E5" i="5"/>
  <c r="M36" i="5" l="1"/>
  <c r="M33" i="5"/>
  <c r="M34" i="5"/>
  <c r="E9" i="5"/>
  <c r="F9" i="5"/>
  <c r="G37" i="6"/>
  <c r="F9" i="6"/>
  <c r="E9" i="6"/>
  <c r="M37" i="6"/>
  <c r="G37" i="5"/>
  <c r="M37" i="5"/>
  <c r="C37" i="4"/>
  <c r="M32" i="4"/>
  <c r="G32" i="4"/>
  <c r="M31" i="4"/>
  <c r="G31" i="4"/>
  <c r="M30" i="4"/>
  <c r="G30" i="4"/>
  <c r="M29" i="4"/>
  <c r="G29" i="4"/>
  <c r="M28" i="4"/>
  <c r="G28" i="4"/>
  <c r="M27" i="4"/>
  <c r="G27" i="4"/>
  <c r="M26" i="4"/>
  <c r="G26" i="4"/>
  <c r="M25" i="4"/>
  <c r="G25" i="4"/>
  <c r="G35" i="4" s="1"/>
  <c r="M24" i="4"/>
  <c r="G24" i="4"/>
  <c r="M23" i="4"/>
  <c r="G23" i="4"/>
  <c r="M22" i="4"/>
  <c r="G22" i="4"/>
  <c r="M21" i="4"/>
  <c r="G21" i="4"/>
  <c r="M20" i="4"/>
  <c r="M34" i="4" s="1"/>
  <c r="G20" i="4"/>
  <c r="M19" i="4"/>
  <c r="G19" i="4"/>
  <c r="M18" i="4"/>
  <c r="G18" i="4"/>
  <c r="M17" i="4"/>
  <c r="G17" i="4"/>
  <c r="M16" i="4"/>
  <c r="G16" i="4"/>
  <c r="M15" i="4"/>
  <c r="G15" i="4"/>
  <c r="C9" i="4"/>
  <c r="B9" i="4"/>
  <c r="F8" i="4"/>
  <c r="E8" i="4"/>
  <c r="F7" i="4"/>
  <c r="E7" i="4"/>
  <c r="F6" i="4"/>
  <c r="E6" i="4"/>
  <c r="F5" i="4"/>
  <c r="E5" i="4"/>
  <c r="E9" i="4" l="1"/>
  <c r="H37" i="4"/>
  <c r="I37" i="4"/>
  <c r="M33" i="4"/>
  <c r="M35" i="4"/>
  <c r="J37" i="4"/>
  <c r="K37" i="4"/>
  <c r="M36" i="4"/>
  <c r="L37" i="4"/>
  <c r="F37" i="4"/>
  <c r="D37" i="4"/>
  <c r="G36" i="4"/>
  <c r="G34" i="4"/>
  <c r="E37" i="4"/>
  <c r="G33" i="4"/>
  <c r="B37" i="4"/>
  <c r="F9" i="4"/>
  <c r="M37" i="4" l="1"/>
  <c r="G37" i="4"/>
  <c r="L37" i="1"/>
  <c r="K37" i="1"/>
  <c r="J37" i="1"/>
  <c r="I37" i="1"/>
  <c r="H37" i="1"/>
  <c r="M16" i="1"/>
  <c r="M33" i="1" s="1"/>
  <c r="M17" i="1"/>
  <c r="M18" i="1"/>
  <c r="M19" i="1"/>
  <c r="M20" i="1"/>
  <c r="M34" i="1" s="1"/>
  <c r="M21" i="1"/>
  <c r="M22" i="1"/>
  <c r="M23" i="1"/>
  <c r="M24" i="1"/>
  <c r="M35" i="1" s="1"/>
  <c r="M25" i="1"/>
  <c r="M26" i="1"/>
  <c r="M27" i="1"/>
  <c r="M28" i="1"/>
  <c r="M36" i="1" s="1"/>
  <c r="M29" i="1"/>
  <c r="M30" i="1"/>
  <c r="M31" i="1"/>
  <c r="M32" i="1"/>
  <c r="M15" i="1"/>
  <c r="B37" i="1"/>
  <c r="D37" i="1"/>
  <c r="E37" i="1"/>
  <c r="C37" i="1"/>
  <c r="F37" i="1"/>
  <c r="G37" i="1"/>
  <c r="M37" i="1" l="1"/>
  <c r="F6" i="1"/>
  <c r="F7" i="1"/>
  <c r="F8" i="1"/>
  <c r="F5" i="1"/>
  <c r="E6" i="1"/>
  <c r="E7" i="1"/>
  <c r="E8" i="1"/>
  <c r="E5" i="1"/>
  <c r="C9" i="1"/>
  <c r="B9" i="1"/>
  <c r="F9" i="1" l="1"/>
  <c r="E9" i="1"/>
</calcChain>
</file>

<file path=xl/sharedStrings.xml><?xml version="1.0" encoding="utf-8"?>
<sst xmlns="http://schemas.openxmlformats.org/spreadsheetml/2006/main" count="200" uniqueCount="45">
  <si>
    <t>Global Requirements</t>
    <phoneticPr fontId="0" type="noConversion"/>
  </si>
  <si>
    <t>UK Share</t>
    <phoneticPr fontId="0" type="noConversion"/>
  </si>
  <si>
    <t>UK Requirements</t>
    <phoneticPr fontId="0" type="noConversion"/>
  </si>
  <si>
    <t>HS06</t>
    <phoneticPr fontId="0" type="noConversion"/>
  </si>
  <si>
    <t>TB</t>
    <phoneticPr fontId="0" type="noConversion"/>
  </si>
  <si>
    <t>ALICE</t>
    <phoneticPr fontId="0" type="noConversion"/>
  </si>
  <si>
    <t>ATLAS</t>
    <phoneticPr fontId="0" type="noConversion"/>
  </si>
  <si>
    <t>CMS</t>
    <phoneticPr fontId="0" type="noConversion"/>
  </si>
  <si>
    <t>LHCb</t>
    <phoneticPr fontId="0" type="noConversion"/>
  </si>
  <si>
    <t>Total</t>
    <phoneticPr fontId="0" type="noConversion"/>
  </si>
  <si>
    <t>Brunel</t>
  </si>
  <si>
    <t>Imperial</t>
  </si>
  <si>
    <t>QMUL</t>
  </si>
  <si>
    <t>RHUL</t>
  </si>
  <si>
    <t>UCL</t>
  </si>
  <si>
    <t>Lancaster</t>
  </si>
  <si>
    <t>Liverpool</t>
  </si>
  <si>
    <t>Manchester</t>
  </si>
  <si>
    <t>Sheffield</t>
  </si>
  <si>
    <t>Durham</t>
  </si>
  <si>
    <t>Edinburgh</t>
  </si>
  <si>
    <t>Glasgow</t>
  </si>
  <si>
    <t>Birmingham</t>
  </si>
  <si>
    <t>Bristol</t>
  </si>
  <si>
    <t>Cambridge</t>
  </si>
  <si>
    <t>Oxford</t>
  </si>
  <si>
    <t>RAL PPD</t>
  </si>
  <si>
    <t>Sussex</t>
  </si>
  <si>
    <t>London</t>
  </si>
  <si>
    <t>NorthGrid</t>
  </si>
  <si>
    <t>ScotGrid</t>
  </si>
  <si>
    <t>SouthGrid</t>
  </si>
  <si>
    <t>Total Tier-2</t>
  </si>
  <si>
    <t>Others</t>
  </si>
  <si>
    <t>Total</t>
  </si>
  <si>
    <t>CPU Pledge</t>
  </si>
  <si>
    <t>Disk Pledge</t>
  </si>
  <si>
    <t>ALICE</t>
  </si>
  <si>
    <t>ATLAS</t>
  </si>
  <si>
    <t>CMS</t>
  </si>
  <si>
    <t>LHCb</t>
  </si>
  <si>
    <t>Original 2017 request + 60% of uplift to new request</t>
  </si>
  <si>
    <t>Original 2018 request + 60% of uplift to new request</t>
  </si>
  <si>
    <t>Original 2018 request + 0% of uplift to new request</t>
  </si>
  <si>
    <t>Original 2018 request + 100% of uplift to new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</si>
</sst>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/>
    <xf numFmtId="164" fontId="0" fillId="0" borderId="11" xfId="0" applyNumberFormat="1" applyBorder="1"/>
    <xf numFmtId="0" fontId="0" fillId="0" borderId="0" xfId="0" applyBorder="1"/>
    <xf numFmtId="0" fontId="1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5" fontId="1" fillId="0" borderId="5" xfId="0" applyNumberFormat="1" applyFont="1" applyBorder="1" applyAlignment="1">
      <alignment horizontal="right"/>
    </xf>
    <xf numFmtId="165" fontId="1" fillId="0" borderId="9" xfId="0" applyNumberFormat="1" applyFont="1" applyBorder="1"/>
    <xf numFmtId="165" fontId="1" fillId="0" borderId="1" xfId="0" applyNumberFormat="1" applyFont="1" applyBorder="1"/>
    <xf numFmtId="165" fontId="1" fillId="0" borderId="5" xfId="0" applyNumberFormat="1" applyFont="1" applyBorder="1"/>
    <xf numFmtId="165" fontId="1" fillId="0" borderId="8" xfId="0" applyNumberFormat="1" applyFont="1" applyBorder="1" applyAlignment="1">
      <alignment horizontal="right"/>
    </xf>
    <xf numFmtId="165" fontId="1" fillId="0" borderId="12" xfId="0" applyNumberFormat="1" applyFont="1" applyBorder="1" applyAlignment="1">
      <alignment horizontal="right"/>
    </xf>
    <xf numFmtId="165" fontId="0" fillId="0" borderId="9" xfId="0" applyNumberFormat="1" applyBorder="1"/>
    <xf numFmtId="165" fontId="0" fillId="0" borderId="0" xfId="0" applyNumberFormat="1" applyBorder="1"/>
    <xf numFmtId="165" fontId="0" fillId="0" borderId="13" xfId="0" applyNumberFormat="1" applyBorder="1"/>
    <xf numFmtId="165" fontId="0" fillId="2" borderId="14" xfId="0" applyNumberFormat="1" applyFill="1" applyBorder="1"/>
    <xf numFmtId="165" fontId="0" fillId="3" borderId="15" xfId="0" applyNumberFormat="1" applyFill="1" applyBorder="1"/>
    <xf numFmtId="165" fontId="0" fillId="3" borderId="13" xfId="0" applyNumberFormat="1" applyFill="1" applyBorder="1"/>
    <xf numFmtId="165" fontId="0" fillId="3" borderId="12" xfId="0" applyNumberFormat="1" applyFill="1" applyBorder="1"/>
    <xf numFmtId="165" fontId="0" fillId="0" borderId="12" xfId="0" applyNumberFormat="1" applyBorder="1"/>
    <xf numFmtId="0" fontId="0" fillId="4" borderId="9" xfId="0" applyFill="1" applyBorder="1"/>
    <xf numFmtId="0" fontId="0" fillId="4" borderId="10" xfId="0" applyFill="1" applyBorder="1"/>
    <xf numFmtId="0" fontId="0" fillId="0" borderId="5" xfId="0" applyBorder="1"/>
    <xf numFmtId="1" fontId="0" fillId="0" borderId="0" xfId="0" applyNumberFormat="1" applyBorder="1"/>
    <xf numFmtId="1" fontId="0" fillId="0" borderId="8" xfId="0" applyNumberFormat="1" applyBorder="1"/>
    <xf numFmtId="0" fontId="2" fillId="5" borderId="0" xfId="0" applyFont="1" applyFill="1"/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7"/>
  <sheetViews>
    <sheetView workbookViewId="0">
      <selection activeCell="B11" sqref="B11"/>
    </sheetView>
  </sheetViews>
  <sheetFormatPr defaultRowHeight="15" x14ac:dyDescent="0.25"/>
  <cols>
    <col min="1" max="1" width="14" bestFit="1" customWidth="1"/>
    <col min="4" max="4" width="12.140625" customWidth="1"/>
    <col min="6" max="6" width="9.5703125" customWidth="1"/>
  </cols>
  <sheetData>
    <row r="2" spans="1:13" ht="15.75" thickBot="1" x14ac:dyDescent="0.3">
      <c r="A2" s="1">
        <v>2017</v>
      </c>
    </row>
    <row r="3" spans="1:13" x14ac:dyDescent="0.25">
      <c r="A3" s="2"/>
      <c r="B3" s="2" t="s">
        <v>0</v>
      </c>
      <c r="C3" s="3"/>
      <c r="D3" s="4" t="s">
        <v>1</v>
      </c>
      <c r="E3" s="5" t="s">
        <v>2</v>
      </c>
      <c r="F3" s="3"/>
      <c r="H3" s="36" t="s">
        <v>41</v>
      </c>
    </row>
    <row r="4" spans="1:13" ht="15.75" thickBot="1" x14ac:dyDescent="0.3">
      <c r="A4" s="6"/>
      <c r="B4" s="6" t="s">
        <v>3</v>
      </c>
      <c r="C4" s="7" t="s">
        <v>4</v>
      </c>
      <c r="D4" s="8"/>
      <c r="E4" s="9" t="s">
        <v>3</v>
      </c>
      <c r="F4" s="7" t="s">
        <v>4</v>
      </c>
    </row>
    <row r="5" spans="1:13" x14ac:dyDescent="0.25">
      <c r="A5" s="10" t="s">
        <v>5</v>
      </c>
      <c r="B5" s="31">
        <v>329600</v>
      </c>
      <c r="C5" s="32">
        <v>31360</v>
      </c>
      <c r="D5" s="11">
        <v>0.02</v>
      </c>
      <c r="E5" s="12">
        <f>B5*$D5</f>
        <v>6592</v>
      </c>
      <c r="F5" s="34">
        <f>C5*$D5</f>
        <v>627.20000000000005</v>
      </c>
    </row>
    <row r="6" spans="1:13" x14ac:dyDescent="0.25">
      <c r="A6" s="10" t="s">
        <v>6</v>
      </c>
      <c r="B6" s="31">
        <v>1013400</v>
      </c>
      <c r="C6" s="32">
        <v>81000</v>
      </c>
      <c r="D6" s="11">
        <v>0.125</v>
      </c>
      <c r="E6" s="12">
        <f t="shared" ref="E6:E8" si="0">B6*$D6</f>
        <v>126675</v>
      </c>
      <c r="F6" s="34">
        <f t="shared" ref="F6:F8" si="1">C6*$D6</f>
        <v>10125</v>
      </c>
    </row>
    <row r="7" spans="1:13" x14ac:dyDescent="0.25">
      <c r="A7" s="10" t="s">
        <v>7</v>
      </c>
      <c r="B7" s="31">
        <v>810000</v>
      </c>
      <c r="C7" s="32">
        <v>62000</v>
      </c>
      <c r="D7" s="11">
        <v>0.05</v>
      </c>
      <c r="E7" s="12">
        <f t="shared" si="0"/>
        <v>40500</v>
      </c>
      <c r="F7" s="34">
        <f t="shared" si="1"/>
        <v>3100</v>
      </c>
    </row>
    <row r="8" spans="1:13" x14ac:dyDescent="0.25">
      <c r="A8" s="10" t="s">
        <v>8</v>
      </c>
      <c r="B8" s="31">
        <v>108400</v>
      </c>
      <c r="C8" s="32">
        <v>4380</v>
      </c>
      <c r="D8" s="11">
        <v>0.21</v>
      </c>
      <c r="E8" s="12">
        <f t="shared" si="0"/>
        <v>22764</v>
      </c>
      <c r="F8" s="34">
        <f t="shared" si="1"/>
        <v>919.8</v>
      </c>
    </row>
    <row r="9" spans="1:13" ht="15.75" thickBot="1" x14ac:dyDescent="0.3">
      <c r="A9" s="13" t="s">
        <v>9</v>
      </c>
      <c r="B9" s="33">
        <f>SUM(B5:B8)</f>
        <v>2261400</v>
      </c>
      <c r="C9" s="14">
        <f>SUM(C5:C8)</f>
        <v>178740</v>
      </c>
      <c r="D9" s="15"/>
      <c r="E9" s="16">
        <f>SUM(E5:E8)</f>
        <v>196531</v>
      </c>
      <c r="F9" s="35">
        <f>SUM(F5:F8)</f>
        <v>14772</v>
      </c>
    </row>
    <row r="12" spans="1:13" ht="15.75" thickBot="1" x14ac:dyDescent="0.3"/>
    <row r="13" spans="1:13" x14ac:dyDescent="0.25">
      <c r="A13" s="2"/>
      <c r="B13" s="37" t="s">
        <v>35</v>
      </c>
      <c r="C13" s="38"/>
      <c r="D13" s="38"/>
      <c r="E13" s="38"/>
      <c r="F13" s="38"/>
      <c r="G13" s="39"/>
      <c r="H13" s="37" t="s">
        <v>36</v>
      </c>
      <c r="I13" s="38"/>
      <c r="J13" s="38"/>
      <c r="K13" s="38"/>
      <c r="L13" s="38"/>
      <c r="M13" s="39"/>
    </row>
    <row r="14" spans="1:13" ht="15.75" thickBot="1" x14ac:dyDescent="0.3">
      <c r="A14" s="17"/>
      <c r="B14" s="17" t="s">
        <v>37</v>
      </c>
      <c r="C14" s="21" t="s">
        <v>38</v>
      </c>
      <c r="D14" s="21" t="s">
        <v>39</v>
      </c>
      <c r="E14" s="21" t="s">
        <v>40</v>
      </c>
      <c r="F14" s="21" t="s">
        <v>33</v>
      </c>
      <c r="G14" s="22" t="s">
        <v>34</v>
      </c>
      <c r="H14" s="21" t="s">
        <v>37</v>
      </c>
      <c r="I14" s="21" t="s">
        <v>38</v>
      </c>
      <c r="J14" s="21" t="s">
        <v>39</v>
      </c>
      <c r="K14" s="21" t="s">
        <v>40</v>
      </c>
      <c r="L14" s="21" t="s">
        <v>33</v>
      </c>
      <c r="M14" s="22" t="s">
        <v>34</v>
      </c>
    </row>
    <row r="15" spans="1:13" x14ac:dyDescent="0.25">
      <c r="A15" s="18" t="s">
        <v>10</v>
      </c>
      <c r="B15" s="23">
        <v>0</v>
      </c>
      <c r="C15" s="24">
        <v>0</v>
      </c>
      <c r="D15" s="24">
        <v>13597.289568285598</v>
      </c>
      <c r="E15" s="24">
        <v>0</v>
      </c>
      <c r="F15" s="24">
        <v>1359.7289568285598</v>
      </c>
      <c r="G15" s="25">
        <v>14957.018525114157</v>
      </c>
      <c r="H15" s="24">
        <v>0</v>
      </c>
      <c r="I15" s="24">
        <v>0</v>
      </c>
      <c r="J15" s="24">
        <v>566.14110914957087</v>
      </c>
      <c r="K15" s="24">
        <v>0</v>
      </c>
      <c r="L15" s="24">
        <v>28.307055457478544</v>
      </c>
      <c r="M15" s="25">
        <f>SUM(H15:L15)</f>
        <v>594.44816460704942</v>
      </c>
    </row>
    <row r="16" spans="1:13" x14ac:dyDescent="0.25">
      <c r="A16" s="18" t="s">
        <v>11</v>
      </c>
      <c r="B16" s="23">
        <v>0</v>
      </c>
      <c r="C16" s="24">
        <v>0</v>
      </c>
      <c r="D16" s="24">
        <v>13717.45994125564</v>
      </c>
      <c r="E16" s="24">
        <v>4188.6590996880104</v>
      </c>
      <c r="F16" s="24">
        <v>1790.6119040943649</v>
      </c>
      <c r="G16" s="25">
        <v>19696.730945038013</v>
      </c>
      <c r="H16" s="24">
        <v>0</v>
      </c>
      <c r="I16" s="24">
        <v>0</v>
      </c>
      <c r="J16" s="24">
        <v>1123.2239605527486</v>
      </c>
      <c r="K16" s="24">
        <v>300</v>
      </c>
      <c r="L16" s="24">
        <v>71.16119802763744</v>
      </c>
      <c r="M16" s="25">
        <f t="shared" ref="M16:M32" si="2">SUM(H16:L16)</f>
        <v>1494.3851585803861</v>
      </c>
    </row>
    <row r="17" spans="1:13" x14ac:dyDescent="0.25">
      <c r="A17" s="18" t="s">
        <v>12</v>
      </c>
      <c r="B17" s="23">
        <v>0</v>
      </c>
      <c r="C17" s="24">
        <v>19385.563660133645</v>
      </c>
      <c r="D17" s="24">
        <v>0</v>
      </c>
      <c r="E17" s="24">
        <v>0</v>
      </c>
      <c r="F17" s="24">
        <v>1938.5563660133646</v>
      </c>
      <c r="G17" s="25">
        <v>21324.120026147008</v>
      </c>
      <c r="H17" s="24">
        <v>0</v>
      </c>
      <c r="I17" s="24">
        <v>2266.4699592877409</v>
      </c>
      <c r="J17" s="24">
        <v>0</v>
      </c>
      <c r="K17" s="24">
        <v>0</v>
      </c>
      <c r="L17" s="24">
        <v>113.32349796438706</v>
      </c>
      <c r="M17" s="25">
        <f t="shared" si="2"/>
        <v>2379.7934572521281</v>
      </c>
    </row>
    <row r="18" spans="1:13" x14ac:dyDescent="0.25">
      <c r="A18" s="18" t="s">
        <v>13</v>
      </c>
      <c r="B18" s="23">
        <v>0</v>
      </c>
      <c r="C18" s="24">
        <v>16019.237989198344</v>
      </c>
      <c r="D18" s="24">
        <v>0</v>
      </c>
      <c r="E18" s="24">
        <v>0</v>
      </c>
      <c r="F18" s="24">
        <v>1601.9237989198346</v>
      </c>
      <c r="G18" s="25">
        <v>17621.161788118177</v>
      </c>
      <c r="H18" s="24">
        <v>0</v>
      </c>
      <c r="I18" s="24">
        <v>998.60694164576216</v>
      </c>
      <c r="J18" s="24">
        <v>0</v>
      </c>
      <c r="K18" s="24">
        <v>0</v>
      </c>
      <c r="L18" s="24">
        <v>49.930347082288108</v>
      </c>
      <c r="M18" s="25">
        <f t="shared" si="2"/>
        <v>1048.5372887280503</v>
      </c>
    </row>
    <row r="19" spans="1:13" x14ac:dyDescent="0.25">
      <c r="A19" s="18" t="s">
        <v>14</v>
      </c>
      <c r="B19" s="23">
        <v>0</v>
      </c>
      <c r="C19" s="24">
        <v>0</v>
      </c>
      <c r="D19" s="24">
        <v>0</v>
      </c>
      <c r="E19" s="24">
        <v>0</v>
      </c>
      <c r="F19" s="24">
        <v>0</v>
      </c>
      <c r="G19" s="25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5">
        <f t="shared" si="2"/>
        <v>0</v>
      </c>
    </row>
    <row r="20" spans="1:13" x14ac:dyDescent="0.25">
      <c r="A20" s="18" t="s">
        <v>15</v>
      </c>
      <c r="B20" s="23">
        <v>0</v>
      </c>
      <c r="C20" s="24">
        <v>18483.9095364065</v>
      </c>
      <c r="D20" s="24">
        <v>0</v>
      </c>
      <c r="E20" s="24">
        <v>0</v>
      </c>
      <c r="F20" s="24">
        <v>1848.39095364065</v>
      </c>
      <c r="G20" s="25">
        <v>20332.30049004715</v>
      </c>
      <c r="H20" s="24">
        <v>0</v>
      </c>
      <c r="I20" s="24">
        <v>1303.2549245383887</v>
      </c>
      <c r="J20" s="24">
        <v>0</v>
      </c>
      <c r="K20" s="24">
        <v>0</v>
      </c>
      <c r="L20" s="24">
        <v>65.162746226919438</v>
      </c>
      <c r="M20" s="25">
        <f t="shared" si="2"/>
        <v>1368.417670765308</v>
      </c>
    </row>
    <row r="21" spans="1:13" x14ac:dyDescent="0.25">
      <c r="A21" s="18" t="s">
        <v>16</v>
      </c>
      <c r="B21" s="23">
        <v>0</v>
      </c>
      <c r="C21" s="24">
        <v>7227.2987941473139</v>
      </c>
      <c r="D21" s="24">
        <v>0</v>
      </c>
      <c r="E21" s="24">
        <v>2016.9993314514932</v>
      </c>
      <c r="F21" s="24">
        <v>924.4298125598807</v>
      </c>
      <c r="G21" s="25">
        <v>10168.727938158689</v>
      </c>
      <c r="H21" s="24">
        <v>0</v>
      </c>
      <c r="I21" s="24">
        <v>582.92552535263394</v>
      </c>
      <c r="J21" s="24">
        <v>0</v>
      </c>
      <c r="K21" s="24">
        <v>300</v>
      </c>
      <c r="L21" s="24">
        <v>44.146276267631698</v>
      </c>
      <c r="M21" s="25">
        <f t="shared" si="2"/>
        <v>927.07180162026566</v>
      </c>
    </row>
    <row r="22" spans="1:13" x14ac:dyDescent="0.25">
      <c r="A22" s="18" t="s">
        <v>17</v>
      </c>
      <c r="B22" s="23">
        <v>0</v>
      </c>
      <c r="C22" s="24">
        <v>14701.290156546376</v>
      </c>
      <c r="D22" s="24">
        <v>0</v>
      </c>
      <c r="E22" s="24">
        <v>4102.8457881444074</v>
      </c>
      <c r="F22" s="24">
        <v>1880.4135944690786</v>
      </c>
      <c r="G22" s="25">
        <v>20684.549539159863</v>
      </c>
      <c r="H22" s="24">
        <v>0</v>
      </c>
      <c r="I22" s="24">
        <v>1221.3677674055186</v>
      </c>
      <c r="J22" s="24">
        <v>0</v>
      </c>
      <c r="K22" s="24">
        <v>300</v>
      </c>
      <c r="L22" s="24">
        <v>76.06838837027594</v>
      </c>
      <c r="M22" s="25">
        <f t="shared" si="2"/>
        <v>1597.4361557757945</v>
      </c>
    </row>
    <row r="23" spans="1:13" x14ac:dyDescent="0.25">
      <c r="A23" s="18" t="s">
        <v>18</v>
      </c>
      <c r="B23" s="23">
        <v>0</v>
      </c>
      <c r="C23" s="24">
        <v>4566.8781366779958</v>
      </c>
      <c r="D23" s="24">
        <v>0</v>
      </c>
      <c r="E23" s="24">
        <v>0</v>
      </c>
      <c r="F23" s="24">
        <v>456.68781366779962</v>
      </c>
      <c r="G23" s="25">
        <v>5023.5659503457955</v>
      </c>
      <c r="H23" s="24">
        <v>0</v>
      </c>
      <c r="I23" s="24">
        <v>328.93654644898629</v>
      </c>
      <c r="J23" s="24">
        <v>0</v>
      </c>
      <c r="K23" s="24">
        <v>0</v>
      </c>
      <c r="L23" s="24">
        <v>16.446827322449316</v>
      </c>
      <c r="M23" s="25">
        <f t="shared" si="2"/>
        <v>345.38337377143563</v>
      </c>
    </row>
    <row r="24" spans="1:13" x14ac:dyDescent="0.25">
      <c r="A24" s="18" t="s">
        <v>19</v>
      </c>
      <c r="B24" s="23">
        <v>0</v>
      </c>
      <c r="C24" s="24">
        <v>11965.685971624192</v>
      </c>
      <c r="D24" s="24">
        <v>0</v>
      </c>
      <c r="E24" s="24">
        <v>3339.39156143218</v>
      </c>
      <c r="F24" s="24">
        <v>1530.5077533056374</v>
      </c>
      <c r="G24" s="25">
        <v>16835.585286362009</v>
      </c>
      <c r="H24" s="24">
        <v>0</v>
      </c>
      <c r="I24" s="24">
        <v>149.20117613192417</v>
      </c>
      <c r="J24" s="24">
        <v>0</v>
      </c>
      <c r="K24" s="24">
        <v>8.5880786488162539E-2</v>
      </c>
      <c r="L24" s="24">
        <v>7.464352845920617</v>
      </c>
      <c r="M24" s="25">
        <f t="shared" si="2"/>
        <v>156.75140976433295</v>
      </c>
    </row>
    <row r="25" spans="1:13" x14ac:dyDescent="0.25">
      <c r="A25" s="18" t="s">
        <v>20</v>
      </c>
      <c r="B25" s="23">
        <v>0</v>
      </c>
      <c r="C25" s="24">
        <v>5462.9420048380334</v>
      </c>
      <c r="D25" s="24">
        <v>0</v>
      </c>
      <c r="E25" s="24">
        <v>1524.6014708067155</v>
      </c>
      <c r="F25" s="24">
        <v>698.75434756447487</v>
      </c>
      <c r="G25" s="25">
        <v>7686.2978232092237</v>
      </c>
      <c r="H25" s="24">
        <v>0</v>
      </c>
      <c r="I25" s="24">
        <v>525.32693177612373</v>
      </c>
      <c r="J25" s="24">
        <v>0</v>
      </c>
      <c r="K25" s="24">
        <v>0.30238025754204206</v>
      </c>
      <c r="L25" s="24">
        <v>26.281465601683291</v>
      </c>
      <c r="M25" s="25">
        <f t="shared" si="2"/>
        <v>551.91077763534906</v>
      </c>
    </row>
    <row r="26" spans="1:13" x14ac:dyDescent="0.25">
      <c r="A26" s="18" t="s">
        <v>21</v>
      </c>
      <c r="B26" s="23">
        <v>0</v>
      </c>
      <c r="C26" s="24">
        <v>15660.650144192057</v>
      </c>
      <c r="D26" s="24">
        <v>0</v>
      </c>
      <c r="E26" s="24">
        <v>4370.5846085277071</v>
      </c>
      <c r="F26" s="24">
        <v>2003.1234752719765</v>
      </c>
      <c r="G26" s="25">
        <v>22034.358227991739</v>
      </c>
      <c r="H26" s="24">
        <v>0</v>
      </c>
      <c r="I26" s="24">
        <v>1592.7746021301971</v>
      </c>
      <c r="J26" s="24">
        <v>0</v>
      </c>
      <c r="K26" s="24">
        <v>300</v>
      </c>
      <c r="L26" s="24">
        <v>94.638730106509854</v>
      </c>
      <c r="M26" s="25">
        <f t="shared" si="2"/>
        <v>1987.413332236707</v>
      </c>
    </row>
    <row r="27" spans="1:13" x14ac:dyDescent="0.25">
      <c r="A27" s="18" t="s">
        <v>22</v>
      </c>
      <c r="B27" s="23">
        <v>5173.6687959484989</v>
      </c>
      <c r="C27" s="24">
        <v>1480.0399977826464</v>
      </c>
      <c r="D27" s="24">
        <v>0</v>
      </c>
      <c r="E27" s="24">
        <v>0</v>
      </c>
      <c r="F27" s="24">
        <v>665.37087937311458</v>
      </c>
      <c r="G27" s="25">
        <v>7319.0796731042601</v>
      </c>
      <c r="H27" s="24">
        <v>627.20000000000005</v>
      </c>
      <c r="I27" s="24">
        <v>136.0159559156146</v>
      </c>
      <c r="J27" s="24">
        <v>0</v>
      </c>
      <c r="K27" s="24">
        <v>0</v>
      </c>
      <c r="L27" s="24">
        <v>38.160797795780731</v>
      </c>
      <c r="M27" s="25">
        <f t="shared" si="2"/>
        <v>801.37675371139528</v>
      </c>
    </row>
    <row r="28" spans="1:13" x14ac:dyDescent="0.25">
      <c r="A28" s="18" t="s">
        <v>23</v>
      </c>
      <c r="B28" s="23">
        <v>0</v>
      </c>
      <c r="C28" s="24">
        <v>0</v>
      </c>
      <c r="D28" s="24">
        <v>2801.8657292224871</v>
      </c>
      <c r="E28" s="24">
        <v>855.55638092408265</v>
      </c>
      <c r="F28" s="24">
        <v>365.74221101465696</v>
      </c>
      <c r="G28" s="25">
        <v>4023.1643211612263</v>
      </c>
      <c r="H28" s="24">
        <v>0</v>
      </c>
      <c r="I28" s="24">
        <v>0</v>
      </c>
      <c r="J28" s="24">
        <v>731.26559931819565</v>
      </c>
      <c r="K28" s="24">
        <v>0.6191405537518696</v>
      </c>
      <c r="L28" s="24">
        <v>36.594236993597377</v>
      </c>
      <c r="M28" s="25">
        <f t="shared" si="2"/>
        <v>768.47897686554495</v>
      </c>
    </row>
    <row r="29" spans="1:13" x14ac:dyDescent="0.25">
      <c r="A29" s="18" t="s">
        <v>24</v>
      </c>
      <c r="B29" s="23">
        <v>0</v>
      </c>
      <c r="C29" s="24">
        <v>1983.6390721997218</v>
      </c>
      <c r="D29" s="24">
        <v>0</v>
      </c>
      <c r="E29" s="24">
        <v>553.59530530381812</v>
      </c>
      <c r="F29" s="24">
        <v>253.72343775035398</v>
      </c>
      <c r="G29" s="25">
        <v>2790.9578152538938</v>
      </c>
      <c r="H29" s="24">
        <v>0</v>
      </c>
      <c r="I29" s="24">
        <v>187.36891886334661</v>
      </c>
      <c r="J29" s="24">
        <v>0</v>
      </c>
      <c r="K29" s="24">
        <v>0.10785029000839018</v>
      </c>
      <c r="L29" s="24">
        <v>9.37383845766775</v>
      </c>
      <c r="M29" s="25">
        <f t="shared" si="2"/>
        <v>196.85060761102275</v>
      </c>
    </row>
    <row r="30" spans="1:13" x14ac:dyDescent="0.25">
      <c r="A30" s="18" t="s">
        <v>25</v>
      </c>
      <c r="B30" s="23">
        <v>1418.3312040515004</v>
      </c>
      <c r="C30" s="24">
        <v>6491.9096908354531</v>
      </c>
      <c r="D30" s="24">
        <v>0</v>
      </c>
      <c r="E30" s="24">
        <v>0</v>
      </c>
      <c r="F30" s="24">
        <v>791.02408948869538</v>
      </c>
      <c r="G30" s="25">
        <v>8701.2649843756481</v>
      </c>
      <c r="H30" s="24">
        <v>0</v>
      </c>
      <c r="I30" s="24">
        <v>499.65045030225764</v>
      </c>
      <c r="J30" s="24">
        <v>0</v>
      </c>
      <c r="K30" s="24">
        <v>0.35950096669463388</v>
      </c>
      <c r="L30" s="24">
        <v>25.000497563447613</v>
      </c>
      <c r="M30" s="25">
        <f t="shared" si="2"/>
        <v>525.0104488323999</v>
      </c>
    </row>
    <row r="31" spans="1:13" x14ac:dyDescent="0.25">
      <c r="A31" s="18" t="s">
        <v>26</v>
      </c>
      <c r="B31" s="23">
        <v>0</v>
      </c>
      <c r="C31" s="24">
        <v>3245.9548454177266</v>
      </c>
      <c r="D31" s="24">
        <v>10383.384761236275</v>
      </c>
      <c r="E31" s="24">
        <v>1811.7664537215867</v>
      </c>
      <c r="F31" s="24">
        <v>1544.1106060375587</v>
      </c>
      <c r="G31" s="25">
        <v>16985.216666413144</v>
      </c>
      <c r="H31" s="24">
        <v>0</v>
      </c>
      <c r="I31" s="24">
        <v>333.10030020150509</v>
      </c>
      <c r="J31" s="24">
        <v>679.36933097948497</v>
      </c>
      <c r="K31" s="24">
        <v>300</v>
      </c>
      <c r="L31" s="24">
        <v>65.623481559049509</v>
      </c>
      <c r="M31" s="25">
        <f t="shared" si="2"/>
        <v>1378.0931127400395</v>
      </c>
    </row>
    <row r="32" spans="1:13" ht="15.75" thickBot="1" x14ac:dyDescent="0.3">
      <c r="A32" s="18" t="s">
        <v>27</v>
      </c>
      <c r="B32" s="23">
        <v>0</v>
      </c>
      <c r="C32" s="24">
        <v>0</v>
      </c>
      <c r="D32" s="24">
        <v>0</v>
      </c>
      <c r="E32" s="24">
        <v>0</v>
      </c>
      <c r="F32" s="24">
        <v>0</v>
      </c>
      <c r="G32" s="25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5">
        <f t="shared" si="2"/>
        <v>0</v>
      </c>
    </row>
    <row r="33" spans="1:13" x14ac:dyDescent="0.25">
      <c r="A33" s="19" t="s">
        <v>28</v>
      </c>
      <c r="B33" s="26">
        <v>0</v>
      </c>
      <c r="C33" s="26">
        <v>35404.801649331988</v>
      </c>
      <c r="D33" s="26">
        <v>27314.749509541238</v>
      </c>
      <c r="E33" s="26">
        <v>4188.6590996880104</v>
      </c>
      <c r="F33" s="26">
        <v>6690.821025856123</v>
      </c>
      <c r="G33" s="27">
        <v>73599.031284417346</v>
      </c>
      <c r="H33" s="26">
        <v>0</v>
      </c>
      <c r="I33" s="26">
        <v>3265.0769009335031</v>
      </c>
      <c r="J33" s="26">
        <v>1689.3650697023195</v>
      </c>
      <c r="K33" s="26">
        <v>300</v>
      </c>
      <c r="L33" s="26">
        <v>262.72209853179112</v>
      </c>
      <c r="M33" s="27">
        <f>SUM(M15:M19)</f>
        <v>5517.1640691676139</v>
      </c>
    </row>
    <row r="34" spans="1:13" x14ac:dyDescent="0.25">
      <c r="A34" s="18" t="s">
        <v>29</v>
      </c>
      <c r="B34" s="26">
        <v>0</v>
      </c>
      <c r="C34" s="26">
        <v>44979.376623778189</v>
      </c>
      <c r="D34" s="26">
        <v>0</v>
      </c>
      <c r="E34" s="26">
        <v>6119.8451195959005</v>
      </c>
      <c r="F34" s="26">
        <v>5109.9221743374092</v>
      </c>
      <c r="G34" s="28">
        <v>56209.143917711495</v>
      </c>
      <c r="H34" s="26">
        <v>0</v>
      </c>
      <c r="I34" s="26">
        <v>3436.4847637455277</v>
      </c>
      <c r="J34" s="26">
        <v>0</v>
      </c>
      <c r="K34" s="26">
        <v>600</v>
      </c>
      <c r="L34" s="26">
        <v>201.82423818727639</v>
      </c>
      <c r="M34" s="28">
        <f>SUM(M20:M23)</f>
        <v>4238.3090019328038</v>
      </c>
    </row>
    <row r="35" spans="1:13" x14ac:dyDescent="0.25">
      <c r="A35" s="18" t="s">
        <v>30</v>
      </c>
      <c r="B35" s="26">
        <v>0</v>
      </c>
      <c r="C35" s="26">
        <v>33089.278120654286</v>
      </c>
      <c r="D35" s="26">
        <v>0</v>
      </c>
      <c r="E35" s="26">
        <v>9234.5776407666017</v>
      </c>
      <c r="F35" s="26">
        <v>4232.3855761420882</v>
      </c>
      <c r="G35" s="28">
        <v>46556.241337562969</v>
      </c>
      <c r="H35" s="26">
        <v>0</v>
      </c>
      <c r="I35" s="26">
        <v>2267.3027100382451</v>
      </c>
      <c r="J35" s="26">
        <v>0</v>
      </c>
      <c r="K35" s="26">
        <v>300.38826104403023</v>
      </c>
      <c r="L35" s="26">
        <v>128.38454855411376</v>
      </c>
      <c r="M35" s="28">
        <f>SUM(M24:M26)</f>
        <v>2696.0755196363889</v>
      </c>
    </row>
    <row r="36" spans="1:13" ht="15.75" thickBot="1" x14ac:dyDescent="0.3">
      <c r="A36" s="20" t="s">
        <v>31</v>
      </c>
      <c r="B36" s="26">
        <v>6591.9999999999991</v>
      </c>
      <c r="C36" s="26">
        <v>13201.543606235547</v>
      </c>
      <c r="D36" s="26">
        <v>13185.250490458762</v>
      </c>
      <c r="E36" s="26">
        <v>3220.9181399494873</v>
      </c>
      <c r="F36" s="26">
        <v>3619.97122366438</v>
      </c>
      <c r="G36" s="29">
        <v>39819.683460308181</v>
      </c>
      <c r="H36" s="26">
        <v>627.20000000000005</v>
      </c>
      <c r="I36" s="26">
        <v>1156.135625282724</v>
      </c>
      <c r="J36" s="26">
        <v>1410.6349302976805</v>
      </c>
      <c r="K36" s="26">
        <v>301.0864918104549</v>
      </c>
      <c r="L36" s="26">
        <v>174.75285236954301</v>
      </c>
      <c r="M36" s="29">
        <f>SUM(M27:M32)</f>
        <v>3669.8098997604025</v>
      </c>
    </row>
    <row r="37" spans="1:13" ht="15.75" thickBot="1" x14ac:dyDescent="0.3">
      <c r="A37" s="20" t="s">
        <v>32</v>
      </c>
      <c r="B37" s="30">
        <f t="shared" ref="B37:F37" si="3">SUM(B33:B36)</f>
        <v>6591.9999999999991</v>
      </c>
      <c r="C37" s="30">
        <f t="shared" si="3"/>
        <v>126675.00000000001</v>
      </c>
      <c r="D37" s="30">
        <f t="shared" si="3"/>
        <v>40500</v>
      </c>
      <c r="E37" s="30">
        <f t="shared" si="3"/>
        <v>22764</v>
      </c>
      <c r="F37" s="30">
        <f t="shared" si="3"/>
        <v>19653.099999999999</v>
      </c>
      <c r="G37" s="30">
        <f>SUM(G33:G36)</f>
        <v>216184.09999999998</v>
      </c>
      <c r="H37" s="30">
        <f t="shared" ref="H37" si="4">SUM(H33:H36)</f>
        <v>627.20000000000005</v>
      </c>
      <c r="I37" s="30">
        <f t="shared" ref="I37" si="5">SUM(I33:I36)</f>
        <v>10125</v>
      </c>
      <c r="J37" s="30">
        <f t="shared" ref="J37" si="6">SUM(J33:J36)</f>
        <v>3100</v>
      </c>
      <c r="K37" s="30">
        <f t="shared" ref="K37" si="7">SUM(K33:K36)</f>
        <v>1501.4747528544851</v>
      </c>
      <c r="L37" s="30">
        <f t="shared" ref="L37" si="8">SUM(L33:L36)</f>
        <v>767.68373764272428</v>
      </c>
      <c r="M37" s="30">
        <f>SUM(M33:M36)</f>
        <v>16121.358490497209</v>
      </c>
    </row>
  </sheetData>
  <mergeCells count="2">
    <mergeCell ref="B13:G13"/>
    <mergeCell ref="H13:M13"/>
  </mergeCells>
  <pageMargins left="0.7" right="0.7" top="0.75" bottom="0.75" header="0.3" footer="0.3"/>
  <pageSetup paperSize="9" scale="8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7"/>
  <sheetViews>
    <sheetView workbookViewId="0">
      <selection activeCell="A5" sqref="A5"/>
    </sheetView>
  </sheetViews>
  <sheetFormatPr defaultRowHeight="15" x14ac:dyDescent="0.25"/>
  <cols>
    <col min="1" max="1" width="14" bestFit="1" customWidth="1"/>
    <col min="4" max="4" width="12.140625" customWidth="1"/>
    <col min="6" max="6" width="9.5703125" customWidth="1"/>
  </cols>
  <sheetData>
    <row r="2" spans="1:13" ht="15.75" thickBot="1" x14ac:dyDescent="0.3">
      <c r="A2" s="1">
        <v>2018</v>
      </c>
    </row>
    <row r="3" spans="1:13" x14ac:dyDescent="0.25">
      <c r="A3" s="2"/>
      <c r="B3" s="2" t="s">
        <v>0</v>
      </c>
      <c r="C3" s="3"/>
      <c r="D3" s="4" t="s">
        <v>1</v>
      </c>
      <c r="E3" s="5" t="s">
        <v>2</v>
      </c>
      <c r="F3" s="3"/>
      <c r="H3" s="36" t="s">
        <v>43</v>
      </c>
    </row>
    <row r="4" spans="1:13" ht="15.75" thickBot="1" x14ac:dyDescent="0.3">
      <c r="A4" s="6"/>
      <c r="B4" s="6" t="s">
        <v>3</v>
      </c>
      <c r="C4" s="7" t="s">
        <v>4</v>
      </c>
      <c r="D4" s="8"/>
      <c r="E4" s="9" t="s">
        <v>3</v>
      </c>
      <c r="F4" s="7" t="s">
        <v>4</v>
      </c>
    </row>
    <row r="5" spans="1:13" x14ac:dyDescent="0.25">
      <c r="A5" s="10" t="s">
        <v>5</v>
      </c>
      <c r="B5" s="31">
        <v>320000</v>
      </c>
      <c r="C5" s="32">
        <v>39700</v>
      </c>
      <c r="D5" s="11">
        <v>0.02</v>
      </c>
      <c r="E5" s="12">
        <f>B5*$D5</f>
        <v>6400</v>
      </c>
      <c r="F5" s="34">
        <f>C5*$D5</f>
        <v>794</v>
      </c>
    </row>
    <row r="6" spans="1:13" x14ac:dyDescent="0.25">
      <c r="A6" s="10" t="s">
        <v>6</v>
      </c>
      <c r="B6" s="31">
        <v>946000</v>
      </c>
      <c r="C6" s="32">
        <v>84000</v>
      </c>
      <c r="D6" s="11">
        <v>0.125</v>
      </c>
      <c r="E6" s="12">
        <f t="shared" ref="E6:F8" si="0">B6*$D6</f>
        <v>118250</v>
      </c>
      <c r="F6" s="34">
        <f t="shared" si="0"/>
        <v>10500</v>
      </c>
    </row>
    <row r="7" spans="1:13" x14ac:dyDescent="0.25">
      <c r="A7" s="10" t="s">
        <v>7</v>
      </c>
      <c r="B7" s="31">
        <v>900000</v>
      </c>
      <c r="C7" s="32">
        <v>63000</v>
      </c>
      <c r="D7" s="11">
        <v>0.05</v>
      </c>
      <c r="E7" s="12">
        <f t="shared" si="0"/>
        <v>45000</v>
      </c>
      <c r="F7" s="34">
        <f t="shared" si="0"/>
        <v>3150</v>
      </c>
    </row>
    <row r="8" spans="1:13" x14ac:dyDescent="0.25">
      <c r="A8" s="10" t="s">
        <v>8</v>
      </c>
      <c r="B8" s="31">
        <v>122000</v>
      </c>
      <c r="C8" s="32">
        <v>5100</v>
      </c>
      <c r="D8" s="11">
        <v>0.21</v>
      </c>
      <c r="E8" s="12">
        <f t="shared" si="0"/>
        <v>25620</v>
      </c>
      <c r="F8" s="34">
        <f t="shared" si="0"/>
        <v>1071</v>
      </c>
    </row>
    <row r="9" spans="1:13" ht="15.75" thickBot="1" x14ac:dyDescent="0.3">
      <c r="A9" s="13" t="s">
        <v>9</v>
      </c>
      <c r="B9" s="33">
        <f>SUM(B5:B8)</f>
        <v>2288000</v>
      </c>
      <c r="C9" s="14">
        <f>SUM(C5:C8)</f>
        <v>191800</v>
      </c>
      <c r="D9" s="15"/>
      <c r="E9" s="16">
        <f>SUM(E5:E8)</f>
        <v>195270</v>
      </c>
      <c r="F9" s="35">
        <f>SUM(F5:F8)</f>
        <v>15515</v>
      </c>
    </row>
    <row r="12" spans="1:13" ht="15.75" thickBot="1" x14ac:dyDescent="0.3"/>
    <row r="13" spans="1:13" x14ac:dyDescent="0.25">
      <c r="A13" s="2"/>
      <c r="B13" s="37" t="s">
        <v>35</v>
      </c>
      <c r="C13" s="38"/>
      <c r="D13" s="38"/>
      <c r="E13" s="38"/>
      <c r="F13" s="38"/>
      <c r="G13" s="39"/>
      <c r="H13" s="37" t="s">
        <v>36</v>
      </c>
      <c r="I13" s="38"/>
      <c r="J13" s="38"/>
      <c r="K13" s="38"/>
      <c r="L13" s="38"/>
      <c r="M13" s="39"/>
    </row>
    <row r="14" spans="1:13" ht="15.75" thickBot="1" x14ac:dyDescent="0.3">
      <c r="A14" s="17"/>
      <c r="B14" s="17" t="s">
        <v>37</v>
      </c>
      <c r="C14" s="21" t="s">
        <v>38</v>
      </c>
      <c r="D14" s="21" t="s">
        <v>39</v>
      </c>
      <c r="E14" s="21" t="s">
        <v>40</v>
      </c>
      <c r="F14" s="21" t="s">
        <v>33</v>
      </c>
      <c r="G14" s="22" t="s">
        <v>34</v>
      </c>
      <c r="H14" s="21" t="s">
        <v>37</v>
      </c>
      <c r="I14" s="21" t="s">
        <v>38</v>
      </c>
      <c r="J14" s="21" t="s">
        <v>39</v>
      </c>
      <c r="K14" s="21" t="s">
        <v>40</v>
      </c>
      <c r="L14" s="21" t="s">
        <v>33</v>
      </c>
      <c r="M14" s="22" t="s">
        <v>34</v>
      </c>
    </row>
    <row r="15" spans="1:13" x14ac:dyDescent="0.25">
      <c r="A15" s="18" t="s">
        <v>10</v>
      </c>
      <c r="B15" s="23">
        <v>0</v>
      </c>
      <c r="C15" s="24">
        <v>0</v>
      </c>
      <c r="D15" s="24">
        <v>15108.099520317332</v>
      </c>
      <c r="E15" s="24">
        <v>0</v>
      </c>
      <c r="F15" s="24">
        <v>1510.8099520317332</v>
      </c>
      <c r="G15" s="25">
        <f>SUM(B15:F15)</f>
        <v>16618.909472349063</v>
      </c>
      <c r="H15" s="24">
        <v>0</v>
      </c>
      <c r="I15" s="24">
        <v>0</v>
      </c>
      <c r="J15" s="24">
        <v>575.2724173616607</v>
      </c>
      <c r="K15" s="24">
        <v>0</v>
      </c>
      <c r="L15" s="24">
        <v>28.763620868083038</v>
      </c>
      <c r="M15" s="25">
        <f>SUM(H15:L15)</f>
        <v>604.03603822974378</v>
      </c>
    </row>
    <row r="16" spans="1:13" x14ac:dyDescent="0.25">
      <c r="A16" s="18" t="s">
        <v>11</v>
      </c>
      <c r="B16" s="23">
        <v>0</v>
      </c>
      <c r="C16" s="24">
        <v>0</v>
      </c>
      <c r="D16" s="24">
        <v>15241.622156950711</v>
      </c>
      <c r="E16" s="24">
        <v>4714.1735254791265</v>
      </c>
      <c r="F16" s="24">
        <v>1995.5795682429839</v>
      </c>
      <c r="G16" s="25">
        <f t="shared" ref="G16:G32" si="1">SUM(B16:F16)</f>
        <v>21951.375250672823</v>
      </c>
      <c r="H16" s="24">
        <v>0</v>
      </c>
      <c r="I16" s="24">
        <v>0</v>
      </c>
      <c r="J16" s="24">
        <v>1141.3404760455348</v>
      </c>
      <c r="K16" s="24">
        <v>300</v>
      </c>
      <c r="L16" s="24">
        <v>72.067023802276751</v>
      </c>
      <c r="M16" s="25">
        <f t="shared" ref="M16:M32" si="2">SUM(H16:L16)</f>
        <v>1513.4074998478116</v>
      </c>
    </row>
    <row r="17" spans="1:13" x14ac:dyDescent="0.25">
      <c r="A17" s="18" t="s">
        <v>12</v>
      </c>
      <c r="B17" s="23">
        <v>0</v>
      </c>
      <c r="C17" s="24">
        <v>18096.253426570383</v>
      </c>
      <c r="D17" s="24">
        <v>0</v>
      </c>
      <c r="E17" s="24">
        <v>0</v>
      </c>
      <c r="F17" s="24">
        <v>1809.6253426570383</v>
      </c>
      <c r="G17" s="25">
        <f t="shared" si="1"/>
        <v>19905.87876922742</v>
      </c>
      <c r="H17" s="24">
        <v>0</v>
      </c>
      <c r="I17" s="24">
        <v>2350.4132911132128</v>
      </c>
      <c r="J17" s="24">
        <v>0</v>
      </c>
      <c r="K17" s="24">
        <v>0</v>
      </c>
      <c r="L17" s="24">
        <v>117.52066455566064</v>
      </c>
      <c r="M17" s="25">
        <f t="shared" si="2"/>
        <v>2467.9339556688733</v>
      </c>
    </row>
    <row r="18" spans="1:13" x14ac:dyDescent="0.25">
      <c r="A18" s="18" t="s">
        <v>13</v>
      </c>
      <c r="B18" s="23">
        <v>0</v>
      </c>
      <c r="C18" s="24">
        <v>14953.817976891291</v>
      </c>
      <c r="D18" s="24">
        <v>0</v>
      </c>
      <c r="E18" s="24">
        <v>0</v>
      </c>
      <c r="F18" s="24">
        <v>1495.3817976891291</v>
      </c>
      <c r="G18" s="25">
        <f t="shared" si="1"/>
        <v>16449.199774580418</v>
      </c>
      <c r="H18" s="24">
        <v>0</v>
      </c>
      <c r="I18" s="24">
        <v>1035.5923839289385</v>
      </c>
      <c r="J18" s="24">
        <v>0</v>
      </c>
      <c r="K18" s="24">
        <v>0</v>
      </c>
      <c r="L18" s="24">
        <v>51.77961919644693</v>
      </c>
      <c r="M18" s="25">
        <f t="shared" si="2"/>
        <v>1087.3720031253854</v>
      </c>
    </row>
    <row r="19" spans="1:13" x14ac:dyDescent="0.25">
      <c r="A19" s="18" t="s">
        <v>14</v>
      </c>
      <c r="B19" s="23">
        <v>0</v>
      </c>
      <c r="C19" s="24">
        <v>0</v>
      </c>
      <c r="D19" s="24">
        <v>0</v>
      </c>
      <c r="E19" s="24">
        <v>0</v>
      </c>
      <c r="F19" s="24">
        <v>0</v>
      </c>
      <c r="G19" s="25">
        <f t="shared" si="1"/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5">
        <f t="shared" si="2"/>
        <v>0</v>
      </c>
    </row>
    <row r="20" spans="1:13" x14ac:dyDescent="0.25">
      <c r="A20" s="18" t="s">
        <v>15</v>
      </c>
      <c r="B20" s="23">
        <v>0</v>
      </c>
      <c r="C20" s="24">
        <v>17254.567220683388</v>
      </c>
      <c r="D20" s="24">
        <v>0</v>
      </c>
      <c r="E20" s="24">
        <v>0</v>
      </c>
      <c r="F20" s="24">
        <v>1725.4567220683389</v>
      </c>
      <c r="G20" s="25">
        <f t="shared" si="1"/>
        <v>18980.023942751726</v>
      </c>
      <c r="H20" s="24">
        <v>0</v>
      </c>
      <c r="I20" s="24">
        <v>1351.5236254472179</v>
      </c>
      <c r="J20" s="24">
        <v>0</v>
      </c>
      <c r="K20" s="24">
        <v>0</v>
      </c>
      <c r="L20" s="24">
        <v>67.576181272360898</v>
      </c>
      <c r="M20" s="25">
        <f t="shared" si="2"/>
        <v>1419.0998067195787</v>
      </c>
    </row>
    <row r="21" spans="1:13" x14ac:dyDescent="0.25">
      <c r="A21" s="18" t="s">
        <v>16</v>
      </c>
      <c r="B21" s="23">
        <v>0</v>
      </c>
      <c r="C21" s="24">
        <v>6746.6199519077936</v>
      </c>
      <c r="D21" s="24">
        <v>0</v>
      </c>
      <c r="E21" s="24">
        <v>2270.0545981280643</v>
      </c>
      <c r="F21" s="24">
        <v>901.66745500358581</v>
      </c>
      <c r="G21" s="25">
        <f t="shared" si="1"/>
        <v>9918.3420050394434</v>
      </c>
      <c r="H21" s="24">
        <v>0</v>
      </c>
      <c r="I21" s="24">
        <v>604.5153596249537</v>
      </c>
      <c r="J21" s="24">
        <v>0</v>
      </c>
      <c r="K21" s="24">
        <v>300</v>
      </c>
      <c r="L21" s="24">
        <v>45.225767981247685</v>
      </c>
      <c r="M21" s="25">
        <f t="shared" si="2"/>
        <v>949.74112760620142</v>
      </c>
    </row>
    <row r="22" spans="1:13" x14ac:dyDescent="0.25">
      <c r="A22" s="18" t="s">
        <v>17</v>
      </c>
      <c r="B22" s="23">
        <v>0</v>
      </c>
      <c r="C22" s="24">
        <v>13723.525249746272</v>
      </c>
      <c r="D22" s="24">
        <v>0</v>
      </c>
      <c r="E22" s="24">
        <v>4617.5939682068047</v>
      </c>
      <c r="F22" s="24">
        <v>1834.1119217953078</v>
      </c>
      <c r="G22" s="25">
        <f t="shared" si="1"/>
        <v>20175.231139748386</v>
      </c>
      <c r="H22" s="24">
        <v>0</v>
      </c>
      <c r="I22" s="24">
        <v>1266.6036106427603</v>
      </c>
      <c r="J22" s="24">
        <v>0</v>
      </c>
      <c r="K22" s="24">
        <v>300</v>
      </c>
      <c r="L22" s="24">
        <v>78.330180532138016</v>
      </c>
      <c r="M22" s="25">
        <f t="shared" si="2"/>
        <v>1644.9337911748983</v>
      </c>
    </row>
    <row r="23" spans="1:13" x14ac:dyDescent="0.25">
      <c r="A23" s="18" t="s">
        <v>18</v>
      </c>
      <c r="B23" s="23">
        <v>0</v>
      </c>
      <c r="C23" s="24">
        <v>4263.1406328176281</v>
      </c>
      <c r="D23" s="24">
        <v>0</v>
      </c>
      <c r="E23" s="24">
        <v>0</v>
      </c>
      <c r="F23" s="24">
        <v>426.31406328176286</v>
      </c>
      <c r="G23" s="25">
        <f t="shared" si="1"/>
        <v>4689.4546960993912</v>
      </c>
      <c r="H23" s="24">
        <v>0</v>
      </c>
      <c r="I23" s="24">
        <v>341.11938150265246</v>
      </c>
      <c r="J23" s="24">
        <v>0</v>
      </c>
      <c r="K23" s="24">
        <v>0</v>
      </c>
      <c r="L23" s="24">
        <v>17.055969075132623</v>
      </c>
      <c r="M23" s="25">
        <f t="shared" si="2"/>
        <v>358.17535057778508</v>
      </c>
    </row>
    <row r="24" spans="1:13" x14ac:dyDescent="0.25">
      <c r="A24" s="18" t="s">
        <v>19</v>
      </c>
      <c r="B24" s="23">
        <v>0</v>
      </c>
      <c r="C24" s="24">
        <v>11169.862768064422</v>
      </c>
      <c r="D24" s="24">
        <v>0</v>
      </c>
      <c r="E24" s="24">
        <v>3758.3558163720104</v>
      </c>
      <c r="F24" s="24">
        <v>1492.8218584436434</v>
      </c>
      <c r="G24" s="25">
        <f t="shared" si="1"/>
        <v>16421.040442880076</v>
      </c>
      <c r="H24" s="24">
        <v>0</v>
      </c>
      <c r="I24" s="24">
        <v>154.72714561829173</v>
      </c>
      <c r="J24" s="24">
        <v>0</v>
      </c>
      <c r="K24" s="24">
        <v>9.9998176047860501E-2</v>
      </c>
      <c r="L24" s="24">
        <v>7.7413571897169788</v>
      </c>
      <c r="M24" s="25">
        <f t="shared" si="2"/>
        <v>162.56850098405656</v>
      </c>
    </row>
    <row r="25" spans="1:13" x14ac:dyDescent="0.25">
      <c r="A25" s="18" t="s">
        <v>20</v>
      </c>
      <c r="B25" s="23">
        <v>0</v>
      </c>
      <c r="C25" s="24">
        <v>5099.6083842281232</v>
      </c>
      <c r="D25" s="24">
        <v>0</v>
      </c>
      <c r="E25" s="24">
        <v>1715.8798841182588</v>
      </c>
      <c r="F25" s="24">
        <v>681.54882683463825</v>
      </c>
      <c r="G25" s="25">
        <f t="shared" si="1"/>
        <v>7497.03709518102</v>
      </c>
      <c r="H25" s="24">
        <v>0</v>
      </c>
      <c r="I25" s="24">
        <v>544.78348480486898</v>
      </c>
      <c r="J25" s="24">
        <v>0</v>
      </c>
      <c r="K25" s="24">
        <v>0.35208660124758323</v>
      </c>
      <c r="L25" s="24">
        <v>27.25677857030583</v>
      </c>
      <c r="M25" s="25">
        <f t="shared" si="2"/>
        <v>572.39234997642245</v>
      </c>
    </row>
    <row r="26" spans="1:13" x14ac:dyDescent="0.25">
      <c r="A26" s="18" t="s">
        <v>21</v>
      </c>
      <c r="B26" s="23">
        <v>0</v>
      </c>
      <c r="C26" s="24">
        <v>14619.079372810033</v>
      </c>
      <c r="D26" s="24">
        <v>0</v>
      </c>
      <c r="E26" s="24">
        <v>4918.9236369038772</v>
      </c>
      <c r="F26" s="24">
        <v>1953.8003009713912</v>
      </c>
      <c r="G26" s="25">
        <f t="shared" si="1"/>
        <v>21491.8033106853</v>
      </c>
      <c r="H26" s="24">
        <v>0</v>
      </c>
      <c r="I26" s="24">
        <v>1651.7662540609451</v>
      </c>
      <c r="J26" s="24">
        <v>0</v>
      </c>
      <c r="K26" s="24">
        <v>300</v>
      </c>
      <c r="L26" s="24">
        <v>97.588312703047265</v>
      </c>
      <c r="M26" s="25">
        <f t="shared" si="2"/>
        <v>2049.3545667639924</v>
      </c>
    </row>
    <row r="27" spans="1:13" x14ac:dyDescent="0.25">
      <c r="A27" s="18" t="s">
        <v>22</v>
      </c>
      <c r="B27" s="23">
        <v>5022.9794135422326</v>
      </c>
      <c r="C27" s="24">
        <v>1381.6043397497369</v>
      </c>
      <c r="D27" s="24">
        <v>0</v>
      </c>
      <c r="E27" s="24">
        <v>0</v>
      </c>
      <c r="F27" s="24">
        <v>640.458375329197</v>
      </c>
      <c r="G27" s="25">
        <f t="shared" si="1"/>
        <v>7045.0421286211667</v>
      </c>
      <c r="H27" s="24">
        <v>794</v>
      </c>
      <c r="I27" s="24">
        <v>141.05358391248919</v>
      </c>
      <c r="J27" s="24">
        <v>0</v>
      </c>
      <c r="K27" s="24">
        <v>0</v>
      </c>
      <c r="L27" s="24">
        <v>46.752679195624467</v>
      </c>
      <c r="M27" s="25">
        <f t="shared" si="2"/>
        <v>981.80626310811363</v>
      </c>
    </row>
    <row r="28" spans="1:13" x14ac:dyDescent="0.25">
      <c r="A28" s="18" t="s">
        <v>23</v>
      </c>
      <c r="B28" s="23">
        <v>0</v>
      </c>
      <c r="C28" s="24">
        <v>0</v>
      </c>
      <c r="D28" s="24">
        <v>3113.1841435805409</v>
      </c>
      <c r="E28" s="24">
        <v>962.89555786658741</v>
      </c>
      <c r="F28" s="24">
        <v>407.60797014471285</v>
      </c>
      <c r="G28" s="25">
        <f t="shared" si="1"/>
        <v>4483.6876715918406</v>
      </c>
      <c r="H28" s="24">
        <v>0</v>
      </c>
      <c r="I28" s="24">
        <v>0</v>
      </c>
      <c r="J28" s="24">
        <v>743.06020575881166</v>
      </c>
      <c r="K28" s="24">
        <v>0.72091708313573855</v>
      </c>
      <c r="L28" s="24">
        <v>37.189056142097371</v>
      </c>
      <c r="M28" s="25">
        <f t="shared" si="2"/>
        <v>780.97017898404476</v>
      </c>
    </row>
    <row r="29" spans="1:13" x14ac:dyDescent="0.25">
      <c r="A29" s="18" t="s">
        <v>24</v>
      </c>
      <c r="B29" s="23">
        <v>0</v>
      </c>
      <c r="C29" s="24">
        <v>1851.7096529513881</v>
      </c>
      <c r="D29" s="24">
        <v>0</v>
      </c>
      <c r="E29" s="24">
        <v>623.05006685485068</v>
      </c>
      <c r="F29" s="24">
        <v>247.47597198062385</v>
      </c>
      <c r="G29" s="25">
        <f t="shared" si="1"/>
        <v>2722.2356917868624</v>
      </c>
      <c r="H29" s="24">
        <v>0</v>
      </c>
      <c r="I29" s="24">
        <v>194.30850845087798</v>
      </c>
      <c r="J29" s="24">
        <v>0</v>
      </c>
      <c r="K29" s="24">
        <v>0.12557910480428994</v>
      </c>
      <c r="L29" s="24">
        <v>9.7217043777841141</v>
      </c>
      <c r="M29" s="25">
        <f t="shared" si="2"/>
        <v>204.15579193346639</v>
      </c>
    </row>
    <row r="30" spans="1:13" x14ac:dyDescent="0.25">
      <c r="A30" s="18" t="s">
        <v>25</v>
      </c>
      <c r="B30" s="23">
        <v>1377.0205864577674</v>
      </c>
      <c r="C30" s="24">
        <v>6060.1406823863608</v>
      </c>
      <c r="D30" s="24">
        <v>0</v>
      </c>
      <c r="E30" s="24">
        <v>0</v>
      </c>
      <c r="F30" s="24">
        <v>743.71612688441292</v>
      </c>
      <c r="G30" s="25">
        <f t="shared" si="1"/>
        <v>8180.8773957285412</v>
      </c>
      <c r="H30" s="24">
        <v>0</v>
      </c>
      <c r="I30" s="24">
        <v>518.15602253567465</v>
      </c>
      <c r="J30" s="24">
        <v>0</v>
      </c>
      <c r="K30" s="24">
        <v>0.41859701601429977</v>
      </c>
      <c r="L30" s="24">
        <v>25.928730977584447</v>
      </c>
      <c r="M30" s="25">
        <f t="shared" si="2"/>
        <v>544.50335052927335</v>
      </c>
    </row>
    <row r="31" spans="1:13" x14ac:dyDescent="0.25">
      <c r="A31" s="18" t="s">
        <v>26</v>
      </c>
      <c r="B31" s="23">
        <v>0</v>
      </c>
      <c r="C31" s="24">
        <v>3030.0703411931804</v>
      </c>
      <c r="D31" s="24">
        <v>11537.094179151416</v>
      </c>
      <c r="E31" s="24">
        <v>2039.0729460704204</v>
      </c>
      <c r="F31" s="24">
        <v>1660.6237466415016</v>
      </c>
      <c r="G31" s="25">
        <f t="shared" si="1"/>
        <v>18266.861213056516</v>
      </c>
      <c r="H31" s="24">
        <v>0</v>
      </c>
      <c r="I31" s="24">
        <v>345.43734835711638</v>
      </c>
      <c r="J31" s="24">
        <v>690.3269008339928</v>
      </c>
      <c r="K31" s="24">
        <v>300</v>
      </c>
      <c r="L31" s="24">
        <v>66.788212459555467</v>
      </c>
      <c r="M31" s="25">
        <f t="shared" si="2"/>
        <v>1402.5524616506648</v>
      </c>
    </row>
    <row r="32" spans="1:13" ht="15.75" thickBot="1" x14ac:dyDescent="0.3">
      <c r="A32" s="18" t="s">
        <v>27</v>
      </c>
      <c r="B32" s="23">
        <v>0</v>
      </c>
      <c r="C32" s="24">
        <v>0</v>
      </c>
      <c r="D32" s="24">
        <v>0</v>
      </c>
      <c r="E32" s="24">
        <v>0</v>
      </c>
      <c r="F32" s="24">
        <v>0</v>
      </c>
      <c r="G32" s="25">
        <f t="shared" si="1"/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5">
        <f t="shared" si="2"/>
        <v>0</v>
      </c>
    </row>
    <row r="33" spans="1:13" x14ac:dyDescent="0.25">
      <c r="A33" s="19" t="s">
        <v>28</v>
      </c>
      <c r="B33" s="26">
        <v>0</v>
      </c>
      <c r="C33" s="26">
        <v>33050.071403461676</v>
      </c>
      <c r="D33" s="26">
        <v>30349.72167726804</v>
      </c>
      <c r="E33" s="26">
        <v>4714.1735254791265</v>
      </c>
      <c r="F33" s="26">
        <v>6811.3966606208842</v>
      </c>
      <c r="G33" s="27">
        <f>SUM(G15:G19)</f>
        <v>74925.363266829721</v>
      </c>
      <c r="H33" s="26">
        <v>0</v>
      </c>
      <c r="I33" s="26">
        <v>3386.0056750421513</v>
      </c>
      <c r="J33" s="26">
        <v>1716.6128934071955</v>
      </c>
      <c r="K33" s="26">
        <v>300</v>
      </c>
      <c r="L33" s="26">
        <v>270.13092842246732</v>
      </c>
      <c r="M33" s="27">
        <f>SUM(M15:M19)</f>
        <v>5672.7494968718138</v>
      </c>
    </row>
    <row r="34" spans="1:13" x14ac:dyDescent="0.25">
      <c r="A34" s="18" t="s">
        <v>29</v>
      </c>
      <c r="B34" s="26">
        <v>0</v>
      </c>
      <c r="C34" s="26">
        <v>41987.853055155087</v>
      </c>
      <c r="D34" s="26">
        <v>0</v>
      </c>
      <c r="E34" s="26">
        <v>6887.6485663348685</v>
      </c>
      <c r="F34" s="26">
        <v>4887.5501621489957</v>
      </c>
      <c r="G34" s="28">
        <f>SUM(G20:G23)</f>
        <v>53763.051783638948</v>
      </c>
      <c r="H34" s="26">
        <v>0</v>
      </c>
      <c r="I34" s="26">
        <v>3563.7619772175849</v>
      </c>
      <c r="J34" s="26">
        <v>0</v>
      </c>
      <c r="K34" s="26">
        <v>600</v>
      </c>
      <c r="L34" s="26">
        <v>208.18809886087925</v>
      </c>
      <c r="M34" s="28">
        <f>SUM(M20:M23)</f>
        <v>4371.9500760784631</v>
      </c>
    </row>
    <row r="35" spans="1:13" x14ac:dyDescent="0.25">
      <c r="A35" s="18" t="s">
        <v>30</v>
      </c>
      <c r="B35" s="26">
        <v>0</v>
      </c>
      <c r="C35" s="26">
        <v>30888.550525102579</v>
      </c>
      <c r="D35" s="26">
        <v>0</v>
      </c>
      <c r="E35" s="26">
        <v>10393.159337394147</v>
      </c>
      <c r="F35" s="26">
        <v>4128.1709862496728</v>
      </c>
      <c r="G35" s="28">
        <f>SUM(G24:G26)</f>
        <v>45409.880848746398</v>
      </c>
      <c r="H35" s="26">
        <v>0</v>
      </c>
      <c r="I35" s="26">
        <v>2351.2768844841057</v>
      </c>
      <c r="J35" s="26">
        <v>0</v>
      </c>
      <c r="K35" s="26">
        <v>300.45208477729545</v>
      </c>
      <c r="L35" s="26">
        <v>132.58644846307007</v>
      </c>
      <c r="M35" s="28">
        <f>SUM(M24:M26)</f>
        <v>2784.3154177244714</v>
      </c>
    </row>
    <row r="36" spans="1:13" ht="15.75" thickBot="1" x14ac:dyDescent="0.3">
      <c r="A36" s="20" t="s">
        <v>31</v>
      </c>
      <c r="B36" s="26">
        <v>6400</v>
      </c>
      <c r="C36" s="26">
        <v>12323.525016280668</v>
      </c>
      <c r="D36" s="26">
        <v>14650.278322731956</v>
      </c>
      <c r="E36" s="26">
        <v>3625.0185707918581</v>
      </c>
      <c r="F36" s="26">
        <v>3699.8821909804483</v>
      </c>
      <c r="G36" s="29">
        <f>SUM(G27:G32)</f>
        <v>40698.704100784926</v>
      </c>
      <c r="H36" s="26">
        <v>794</v>
      </c>
      <c r="I36" s="26">
        <v>1198.9554632561583</v>
      </c>
      <c r="J36" s="26">
        <v>1433.3871065928045</v>
      </c>
      <c r="K36" s="26">
        <v>301.26509320395434</v>
      </c>
      <c r="L36" s="26">
        <v>186.38038315264586</v>
      </c>
      <c r="M36" s="29">
        <f>SUM(M27:M32)</f>
        <v>3913.9880462055626</v>
      </c>
    </row>
    <row r="37" spans="1:13" ht="15.75" thickBot="1" x14ac:dyDescent="0.3">
      <c r="A37" s="20" t="s">
        <v>32</v>
      </c>
      <c r="B37" s="30">
        <f t="shared" ref="B37:F37" si="3">SUM(B33:B36)</f>
        <v>6400</v>
      </c>
      <c r="C37" s="30">
        <f t="shared" si="3"/>
        <v>118250</v>
      </c>
      <c r="D37" s="30">
        <f t="shared" si="3"/>
        <v>45000</v>
      </c>
      <c r="E37" s="30">
        <f t="shared" si="3"/>
        <v>25620</v>
      </c>
      <c r="F37" s="30">
        <f t="shared" si="3"/>
        <v>19527</v>
      </c>
      <c r="G37" s="30">
        <f>SUM(G33:G36)</f>
        <v>214797</v>
      </c>
      <c r="H37" s="30">
        <f t="shared" ref="H37:L37" si="4">SUM(H33:H36)</f>
        <v>794</v>
      </c>
      <c r="I37" s="30">
        <f t="shared" si="4"/>
        <v>10499.999999999998</v>
      </c>
      <c r="J37" s="30">
        <f t="shared" si="4"/>
        <v>3150</v>
      </c>
      <c r="K37" s="30">
        <f t="shared" si="4"/>
        <v>1501.71717798125</v>
      </c>
      <c r="L37" s="30">
        <f t="shared" si="4"/>
        <v>797.28585889906253</v>
      </c>
      <c r="M37" s="30">
        <f>SUM(M33:M36)</f>
        <v>16743.003036880313</v>
      </c>
    </row>
  </sheetData>
  <mergeCells count="2">
    <mergeCell ref="B13:G13"/>
    <mergeCell ref="H13:M13"/>
  </mergeCells>
  <pageMargins left="0.7" right="0.7" top="0.75" bottom="0.75" header="0.3" footer="0.3"/>
  <pageSetup paperSize="9" scale="87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7"/>
  <sheetViews>
    <sheetView topLeftCell="A4" workbookViewId="0">
      <selection activeCell="D31" sqref="D31"/>
    </sheetView>
  </sheetViews>
  <sheetFormatPr defaultRowHeight="15" x14ac:dyDescent="0.25"/>
  <cols>
    <col min="1" max="1" width="14" bestFit="1" customWidth="1"/>
    <col min="4" max="4" width="12.140625" customWidth="1"/>
    <col min="6" max="6" width="9.5703125" customWidth="1"/>
  </cols>
  <sheetData>
    <row r="2" spans="1:13" ht="15.75" thickBot="1" x14ac:dyDescent="0.3">
      <c r="A2" s="1">
        <v>2018</v>
      </c>
    </row>
    <row r="3" spans="1:13" x14ac:dyDescent="0.25">
      <c r="A3" s="2"/>
      <c r="B3" s="2" t="s">
        <v>0</v>
      </c>
      <c r="C3" s="3"/>
      <c r="D3" s="4" t="s">
        <v>1</v>
      </c>
      <c r="E3" s="5" t="s">
        <v>2</v>
      </c>
      <c r="F3" s="3"/>
      <c r="H3" s="36" t="s">
        <v>42</v>
      </c>
    </row>
    <row r="4" spans="1:13" ht="15.75" thickBot="1" x14ac:dyDescent="0.3">
      <c r="A4" s="6"/>
      <c r="B4" s="6" t="s">
        <v>3</v>
      </c>
      <c r="C4" s="7" t="s">
        <v>4</v>
      </c>
      <c r="D4" s="8"/>
      <c r="E4" s="9" t="s">
        <v>3</v>
      </c>
      <c r="F4" s="7" t="s">
        <v>4</v>
      </c>
    </row>
    <row r="5" spans="1:13" x14ac:dyDescent="0.25">
      <c r="A5" s="10" t="s">
        <v>5</v>
      </c>
      <c r="B5" s="31">
        <v>390800</v>
      </c>
      <c r="C5" s="32">
        <v>41020</v>
      </c>
      <c r="D5" s="11">
        <v>0.02</v>
      </c>
      <c r="E5" s="12">
        <f>B5*$D5</f>
        <v>7816</v>
      </c>
      <c r="F5" s="34">
        <f>C5*$D5</f>
        <v>820.4</v>
      </c>
    </row>
    <row r="6" spans="1:13" x14ac:dyDescent="0.25">
      <c r="A6" s="10" t="s">
        <v>6</v>
      </c>
      <c r="B6" s="31">
        <v>1074400</v>
      </c>
      <c r="C6" s="32">
        <v>88200</v>
      </c>
      <c r="D6" s="11">
        <v>0.125</v>
      </c>
      <c r="E6" s="12">
        <f t="shared" ref="E6:F8" si="0">B6*$D6</f>
        <v>134300</v>
      </c>
      <c r="F6" s="34">
        <f t="shared" si="0"/>
        <v>11025</v>
      </c>
    </row>
    <row r="7" spans="1:13" x14ac:dyDescent="0.25">
      <c r="A7" s="10" t="s">
        <v>7</v>
      </c>
      <c r="B7" s="31">
        <v>960000</v>
      </c>
      <c r="C7" s="32">
        <v>75000</v>
      </c>
      <c r="D7" s="11">
        <v>0.05</v>
      </c>
      <c r="E7" s="12">
        <f t="shared" si="0"/>
        <v>48000</v>
      </c>
      <c r="F7" s="34">
        <f t="shared" si="0"/>
        <v>3750</v>
      </c>
    </row>
    <row r="8" spans="1:13" x14ac:dyDescent="0.25">
      <c r="A8" s="10" t="s">
        <v>8</v>
      </c>
      <c r="B8" s="31">
        <v>129800</v>
      </c>
      <c r="C8" s="32">
        <v>5820</v>
      </c>
      <c r="D8" s="11">
        <v>0.21</v>
      </c>
      <c r="E8" s="12">
        <f t="shared" si="0"/>
        <v>27258</v>
      </c>
      <c r="F8" s="34">
        <f t="shared" si="0"/>
        <v>1222.2</v>
      </c>
    </row>
    <row r="9" spans="1:13" ht="15.75" thickBot="1" x14ac:dyDescent="0.3">
      <c r="A9" s="13" t="s">
        <v>9</v>
      </c>
      <c r="B9" s="33">
        <f>SUM(B5:B8)</f>
        <v>2555000</v>
      </c>
      <c r="C9" s="14">
        <f>SUM(C5:C8)</f>
        <v>210040</v>
      </c>
      <c r="D9" s="15"/>
      <c r="E9" s="16">
        <f>SUM(E5:E8)</f>
        <v>217374</v>
      </c>
      <c r="F9" s="35">
        <f>SUM(F5:F8)</f>
        <v>16817.599999999999</v>
      </c>
    </row>
    <row r="12" spans="1:13" ht="15.75" thickBot="1" x14ac:dyDescent="0.3"/>
    <row r="13" spans="1:13" x14ac:dyDescent="0.25">
      <c r="A13" s="2"/>
      <c r="B13" s="37" t="s">
        <v>35</v>
      </c>
      <c r="C13" s="38"/>
      <c r="D13" s="38"/>
      <c r="E13" s="38"/>
      <c r="F13" s="38"/>
      <c r="G13" s="39"/>
      <c r="H13" s="37" t="s">
        <v>36</v>
      </c>
      <c r="I13" s="38"/>
      <c r="J13" s="38"/>
      <c r="K13" s="38"/>
      <c r="L13" s="38"/>
      <c r="M13" s="39"/>
    </row>
    <row r="14" spans="1:13" ht="15.75" thickBot="1" x14ac:dyDescent="0.3">
      <c r="A14" s="17"/>
      <c r="B14" s="17" t="s">
        <v>37</v>
      </c>
      <c r="C14" s="21" t="s">
        <v>38</v>
      </c>
      <c r="D14" s="21" t="s">
        <v>39</v>
      </c>
      <c r="E14" s="21" t="s">
        <v>40</v>
      </c>
      <c r="F14" s="21" t="s">
        <v>33</v>
      </c>
      <c r="G14" s="22" t="s">
        <v>34</v>
      </c>
      <c r="H14" s="21" t="s">
        <v>37</v>
      </c>
      <c r="I14" s="21" t="s">
        <v>38</v>
      </c>
      <c r="J14" s="21" t="s">
        <v>39</v>
      </c>
      <c r="K14" s="21" t="s">
        <v>40</v>
      </c>
      <c r="L14" s="21" t="s">
        <v>33</v>
      </c>
      <c r="M14" s="22" t="s">
        <v>34</v>
      </c>
    </row>
    <row r="15" spans="1:13" x14ac:dyDescent="0.25">
      <c r="A15" s="18" t="s">
        <v>10</v>
      </c>
      <c r="B15" s="23">
        <v>0</v>
      </c>
      <c r="C15" s="24">
        <v>0</v>
      </c>
      <c r="D15" s="24">
        <v>16115.306155005153</v>
      </c>
      <c r="E15" s="24">
        <v>0</v>
      </c>
      <c r="F15" s="24">
        <v>1611.5306155005155</v>
      </c>
      <c r="G15" s="25">
        <f>SUM(B15:F15)</f>
        <v>17726.83677050567</v>
      </c>
      <c r="H15" s="24">
        <v>0</v>
      </c>
      <c r="I15" s="24">
        <v>0</v>
      </c>
      <c r="J15" s="24">
        <v>684.84811590673894</v>
      </c>
      <c r="K15" s="24">
        <v>0</v>
      </c>
      <c r="L15" s="24">
        <v>34.24240579533695</v>
      </c>
      <c r="M15" s="25">
        <f>SUM(H15:L15)</f>
        <v>719.09052170207588</v>
      </c>
    </row>
    <row r="16" spans="1:13" x14ac:dyDescent="0.25">
      <c r="A16" s="18" t="s">
        <v>11</v>
      </c>
      <c r="B16" s="23">
        <v>0</v>
      </c>
      <c r="C16" s="24">
        <v>0</v>
      </c>
      <c r="D16" s="24">
        <v>16257.730300747424</v>
      </c>
      <c r="E16" s="24">
        <v>5015.5715049769724</v>
      </c>
      <c r="F16" s="24">
        <v>2127.33018057244</v>
      </c>
      <c r="G16" s="25">
        <f t="shared" ref="G16:G32" si="1">SUM(B16:F16)</f>
        <v>23400.631986296838</v>
      </c>
      <c r="H16" s="24">
        <v>0</v>
      </c>
      <c r="I16" s="24">
        <v>0</v>
      </c>
      <c r="J16" s="24">
        <v>1358.7386619589699</v>
      </c>
      <c r="K16" s="24">
        <v>315.91434720752932</v>
      </c>
      <c r="L16" s="24">
        <v>83.732650458324969</v>
      </c>
      <c r="M16" s="25">
        <f t="shared" ref="M16:M32" si="2">SUM(H16:L16)</f>
        <v>1758.3856596248243</v>
      </c>
    </row>
    <row r="17" spans="1:13" x14ac:dyDescent="0.25">
      <c r="A17" s="18" t="s">
        <v>12</v>
      </c>
      <c r="B17" s="23">
        <v>0</v>
      </c>
      <c r="C17" s="24">
        <v>20552.446809204252</v>
      </c>
      <c r="D17" s="24">
        <v>0</v>
      </c>
      <c r="E17" s="24">
        <v>0</v>
      </c>
      <c r="F17" s="24">
        <v>2055.2446809204253</v>
      </c>
      <c r="G17" s="25">
        <f t="shared" si="1"/>
        <v>22607.691490124678</v>
      </c>
      <c r="H17" s="24">
        <v>0</v>
      </c>
      <c r="I17" s="24">
        <v>2467.9339556688733</v>
      </c>
      <c r="J17" s="24">
        <v>0</v>
      </c>
      <c r="K17" s="24">
        <v>0</v>
      </c>
      <c r="L17" s="24">
        <v>123.39669778344367</v>
      </c>
      <c r="M17" s="25">
        <f t="shared" si="2"/>
        <v>2591.3306534523172</v>
      </c>
    </row>
    <row r="18" spans="1:13" x14ac:dyDescent="0.25">
      <c r="A18" s="18" t="s">
        <v>13</v>
      </c>
      <c r="B18" s="23">
        <v>0</v>
      </c>
      <c r="C18" s="24">
        <v>16983.490522591968</v>
      </c>
      <c r="D18" s="24">
        <v>0</v>
      </c>
      <c r="E18" s="24">
        <v>0</v>
      </c>
      <c r="F18" s="24">
        <v>1698.3490522591969</v>
      </c>
      <c r="G18" s="25">
        <f t="shared" si="1"/>
        <v>18681.839574851165</v>
      </c>
      <c r="H18" s="24">
        <v>0</v>
      </c>
      <c r="I18" s="24">
        <v>1087.3720031253854</v>
      </c>
      <c r="J18" s="24">
        <v>0</v>
      </c>
      <c r="K18" s="24">
        <v>0</v>
      </c>
      <c r="L18" s="24">
        <v>54.368600156269274</v>
      </c>
      <c r="M18" s="25">
        <f t="shared" si="2"/>
        <v>1141.7406032816546</v>
      </c>
    </row>
    <row r="19" spans="1:13" x14ac:dyDescent="0.25">
      <c r="A19" s="18" t="s">
        <v>14</v>
      </c>
      <c r="B19" s="23">
        <v>0</v>
      </c>
      <c r="C19" s="24">
        <v>0</v>
      </c>
      <c r="D19" s="24">
        <v>0</v>
      </c>
      <c r="E19" s="24">
        <v>0</v>
      </c>
      <c r="F19" s="24">
        <v>0</v>
      </c>
      <c r="G19" s="25">
        <f t="shared" si="1"/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5">
        <f t="shared" si="2"/>
        <v>0</v>
      </c>
    </row>
    <row r="20" spans="1:13" x14ac:dyDescent="0.25">
      <c r="A20" s="18" t="s">
        <v>15</v>
      </c>
      <c r="B20" s="23">
        <v>0</v>
      </c>
      <c r="C20" s="24">
        <v>19596.519050636613</v>
      </c>
      <c r="D20" s="24">
        <v>0</v>
      </c>
      <c r="E20" s="24">
        <v>0</v>
      </c>
      <c r="F20" s="24">
        <v>1959.6519050636614</v>
      </c>
      <c r="G20" s="25">
        <f t="shared" si="1"/>
        <v>21556.170955700272</v>
      </c>
      <c r="H20" s="24">
        <v>0</v>
      </c>
      <c r="I20" s="24">
        <v>1419.0998067195787</v>
      </c>
      <c r="J20" s="24">
        <v>0</v>
      </c>
      <c r="K20" s="24">
        <v>0</v>
      </c>
      <c r="L20" s="24">
        <v>70.954990335978934</v>
      </c>
      <c r="M20" s="25">
        <f t="shared" si="2"/>
        <v>1490.0547970555576</v>
      </c>
    </row>
    <row r="21" spans="1:13" x14ac:dyDescent="0.25">
      <c r="A21" s="18" t="s">
        <v>16</v>
      </c>
      <c r="B21" s="23">
        <v>0</v>
      </c>
      <c r="C21" s="24">
        <v>7662.3345415747717</v>
      </c>
      <c r="D21" s="24">
        <v>0</v>
      </c>
      <c r="E21" s="24">
        <v>2415.189236369039</v>
      </c>
      <c r="F21" s="24">
        <v>1007.7523777943811</v>
      </c>
      <c r="G21" s="25">
        <f t="shared" si="1"/>
        <v>11085.276155738191</v>
      </c>
      <c r="H21" s="24">
        <v>0</v>
      </c>
      <c r="I21" s="24">
        <v>634.74112760620142</v>
      </c>
      <c r="J21" s="24">
        <v>0</v>
      </c>
      <c r="K21" s="24">
        <v>300</v>
      </c>
      <c r="L21" s="24">
        <v>46.737056380310072</v>
      </c>
      <c r="M21" s="25">
        <f t="shared" si="2"/>
        <v>981.47818398651145</v>
      </c>
    </row>
    <row r="22" spans="1:13" x14ac:dyDescent="0.25">
      <c r="A22" s="18" t="s">
        <v>17</v>
      </c>
      <c r="B22" s="23">
        <v>0</v>
      </c>
      <c r="C22" s="24">
        <v>15586.21091789365</v>
      </c>
      <c r="D22" s="24">
        <v>0</v>
      </c>
      <c r="E22" s="24">
        <v>4912.8171891249449</v>
      </c>
      <c r="F22" s="24">
        <v>2049.9028107018598</v>
      </c>
      <c r="G22" s="25">
        <f t="shared" si="1"/>
        <v>22548.930917720456</v>
      </c>
      <c r="H22" s="24">
        <v>0</v>
      </c>
      <c r="I22" s="24">
        <v>1329.9337911748983</v>
      </c>
      <c r="J22" s="24">
        <v>0</v>
      </c>
      <c r="K22" s="24">
        <v>300</v>
      </c>
      <c r="L22" s="24">
        <v>81.496689558744919</v>
      </c>
      <c r="M22" s="25">
        <f t="shared" si="2"/>
        <v>1711.4304807336432</v>
      </c>
    </row>
    <row r="23" spans="1:13" x14ac:dyDescent="0.25">
      <c r="A23" s="18" t="s">
        <v>18</v>
      </c>
      <c r="B23" s="23">
        <v>0</v>
      </c>
      <c r="C23" s="24">
        <v>4841.7740971450939</v>
      </c>
      <c r="D23" s="24">
        <v>0</v>
      </c>
      <c r="E23" s="24">
        <v>0</v>
      </c>
      <c r="F23" s="24">
        <v>484.17740971450939</v>
      </c>
      <c r="G23" s="25">
        <f t="shared" si="1"/>
        <v>5325.9515068596029</v>
      </c>
      <c r="H23" s="24">
        <v>0</v>
      </c>
      <c r="I23" s="24">
        <v>358.17535057778508</v>
      </c>
      <c r="J23" s="24">
        <v>0</v>
      </c>
      <c r="K23" s="24">
        <v>0</v>
      </c>
      <c r="L23" s="24">
        <v>17.908767528889253</v>
      </c>
      <c r="M23" s="25">
        <f t="shared" si="2"/>
        <v>376.08411810667434</v>
      </c>
    </row>
    <row r="24" spans="1:13" x14ac:dyDescent="0.25">
      <c r="A24" s="18" t="s">
        <v>19</v>
      </c>
      <c r="B24" s="23">
        <v>0</v>
      </c>
      <c r="C24" s="24">
        <v>12685.941393243569</v>
      </c>
      <c r="D24" s="24">
        <v>0</v>
      </c>
      <c r="E24" s="24">
        <v>3998.6441390580894</v>
      </c>
      <c r="F24" s="24">
        <v>1668.458553230166</v>
      </c>
      <c r="G24" s="25">
        <f t="shared" si="1"/>
        <v>18353.044085531823</v>
      </c>
      <c r="H24" s="24">
        <v>0</v>
      </c>
      <c r="I24" s="24">
        <v>162.4635028992063</v>
      </c>
      <c r="J24" s="24">
        <v>0</v>
      </c>
      <c r="K24" s="24">
        <v>0.11411556560755846</v>
      </c>
      <c r="L24" s="24">
        <v>8.1288809232406933</v>
      </c>
      <c r="M24" s="25">
        <f t="shared" si="2"/>
        <v>170.70649938805457</v>
      </c>
    </row>
    <row r="25" spans="1:13" x14ac:dyDescent="0.25">
      <c r="A25" s="18" t="s">
        <v>20</v>
      </c>
      <c r="B25" s="23">
        <v>0</v>
      </c>
      <c r="C25" s="24">
        <v>5791.7751036096142</v>
      </c>
      <c r="D25" s="24">
        <v>0</v>
      </c>
      <c r="E25" s="24">
        <v>1825.5836799881147</v>
      </c>
      <c r="F25" s="24">
        <v>761.73587835977287</v>
      </c>
      <c r="G25" s="25">
        <f t="shared" si="1"/>
        <v>8379.0946619575006</v>
      </c>
      <c r="H25" s="24">
        <v>0</v>
      </c>
      <c r="I25" s="24">
        <v>572.02265904511239</v>
      </c>
      <c r="J25" s="24">
        <v>0</v>
      </c>
      <c r="K25" s="24">
        <v>0.40179294495312445</v>
      </c>
      <c r="L25" s="24">
        <v>28.62122259950328</v>
      </c>
      <c r="M25" s="25">
        <f t="shared" si="2"/>
        <v>601.04567458956888</v>
      </c>
    </row>
    <row r="26" spans="1:13" x14ac:dyDescent="0.25">
      <c r="A26" s="18" t="s">
        <v>21</v>
      </c>
      <c r="B26" s="23">
        <v>0</v>
      </c>
      <c r="C26" s="24">
        <v>16603.318053009618</v>
      </c>
      <c r="D26" s="24">
        <v>0</v>
      </c>
      <c r="E26" s="24">
        <v>5233.4121972960929</v>
      </c>
      <c r="F26" s="24">
        <v>2183.6730250305714</v>
      </c>
      <c r="G26" s="25">
        <f t="shared" si="1"/>
        <v>24020.403275336281</v>
      </c>
      <c r="H26" s="24">
        <v>0</v>
      </c>
      <c r="I26" s="24">
        <v>1734.3545667639924</v>
      </c>
      <c r="J26" s="24">
        <v>0</v>
      </c>
      <c r="K26" s="24">
        <v>304.5558676540328</v>
      </c>
      <c r="L26" s="24">
        <v>101.94552172090125</v>
      </c>
      <c r="M26" s="25">
        <f t="shared" si="2"/>
        <v>2140.8559561389261</v>
      </c>
    </row>
    <row r="27" spans="1:13" x14ac:dyDescent="0.25">
      <c r="A27" s="18" t="s">
        <v>22</v>
      </c>
      <c r="B27" s="23">
        <v>6134.3136087884513</v>
      </c>
      <c r="C27" s="24">
        <v>1569.1286497115407</v>
      </c>
      <c r="D27" s="24">
        <v>0</v>
      </c>
      <c r="E27" s="24">
        <v>0</v>
      </c>
      <c r="F27" s="24">
        <v>770.34422584999925</v>
      </c>
      <c r="G27" s="25">
        <f t="shared" si="1"/>
        <v>8473.786484349992</v>
      </c>
      <c r="H27" s="24">
        <v>820.4</v>
      </c>
      <c r="I27" s="24">
        <v>148.10626310811367</v>
      </c>
      <c r="J27" s="24">
        <v>0</v>
      </c>
      <c r="K27" s="24">
        <v>0</v>
      </c>
      <c r="L27" s="24">
        <v>48.425313155405689</v>
      </c>
      <c r="M27" s="25">
        <f t="shared" si="2"/>
        <v>1016.9315762635193</v>
      </c>
    </row>
    <row r="28" spans="1:13" x14ac:dyDescent="0.25">
      <c r="A28" s="18" t="s">
        <v>23</v>
      </c>
      <c r="B28" s="23">
        <v>0</v>
      </c>
      <c r="C28" s="24">
        <v>0</v>
      </c>
      <c r="D28" s="24">
        <v>3320.7297531525769</v>
      </c>
      <c r="E28" s="24">
        <v>1024.45773287773</v>
      </c>
      <c r="F28" s="24">
        <v>434.5187486030307</v>
      </c>
      <c r="G28" s="25">
        <f t="shared" si="1"/>
        <v>4779.7062346333378</v>
      </c>
      <c r="H28" s="24">
        <v>0</v>
      </c>
      <c r="I28" s="24">
        <v>0</v>
      </c>
      <c r="J28" s="24">
        <v>884.59548304620444</v>
      </c>
      <c r="K28" s="24">
        <v>0.82269361251960749</v>
      </c>
      <c r="L28" s="24">
        <v>44.270908832936207</v>
      </c>
      <c r="M28" s="25">
        <f t="shared" si="2"/>
        <v>929.68908549166031</v>
      </c>
    </row>
    <row r="29" spans="1:13" x14ac:dyDescent="0.25">
      <c r="A29" s="18" t="s">
        <v>24</v>
      </c>
      <c r="B29" s="23">
        <v>0</v>
      </c>
      <c r="C29" s="24">
        <v>2103.0410688488068</v>
      </c>
      <c r="D29" s="24">
        <v>0</v>
      </c>
      <c r="E29" s="24">
        <v>662.88441539147232</v>
      </c>
      <c r="F29" s="24">
        <v>276.59254842402794</v>
      </c>
      <c r="G29" s="25">
        <f t="shared" si="1"/>
        <v>3042.5180326643072</v>
      </c>
      <c r="H29" s="24">
        <v>0</v>
      </c>
      <c r="I29" s="24">
        <v>204.02393387342187</v>
      </c>
      <c r="J29" s="24">
        <v>0</v>
      </c>
      <c r="K29" s="24">
        <v>0.14330791960018971</v>
      </c>
      <c r="L29" s="24">
        <v>10.208362089651104</v>
      </c>
      <c r="M29" s="25">
        <f t="shared" si="2"/>
        <v>214.37560388267315</v>
      </c>
    </row>
    <row r="30" spans="1:13" x14ac:dyDescent="0.25">
      <c r="A30" s="18" t="s">
        <v>25</v>
      </c>
      <c r="B30" s="23">
        <v>1681.6863912115484</v>
      </c>
      <c r="C30" s="24">
        <v>6882.6798616870046</v>
      </c>
      <c r="D30" s="24">
        <v>0</v>
      </c>
      <c r="E30" s="24">
        <v>0</v>
      </c>
      <c r="F30" s="24">
        <v>856.43662528985533</v>
      </c>
      <c r="G30" s="25">
        <f t="shared" si="1"/>
        <v>9420.8028781884095</v>
      </c>
      <c r="H30" s="24">
        <v>0</v>
      </c>
      <c r="I30" s="24">
        <v>544.06382366245839</v>
      </c>
      <c r="J30" s="24">
        <v>0</v>
      </c>
      <c r="K30" s="24">
        <v>0.47769306533396566</v>
      </c>
      <c r="L30" s="24">
        <v>27.227075836389616</v>
      </c>
      <c r="M30" s="25">
        <f t="shared" si="2"/>
        <v>571.76859256418197</v>
      </c>
    </row>
    <row r="31" spans="1:13" x14ac:dyDescent="0.25">
      <c r="A31" s="18" t="s">
        <v>26</v>
      </c>
      <c r="B31" s="23">
        <v>0</v>
      </c>
      <c r="C31" s="24">
        <v>3441.3399308435023</v>
      </c>
      <c r="D31" s="24">
        <v>12306.233791094844</v>
      </c>
      <c r="E31" s="24">
        <v>2169.4399049175458</v>
      </c>
      <c r="F31" s="24">
        <v>1791.7013626855894</v>
      </c>
      <c r="G31" s="25">
        <f t="shared" si="1"/>
        <v>19708.71498954148</v>
      </c>
      <c r="H31" s="24">
        <v>0</v>
      </c>
      <c r="I31" s="24">
        <v>362.70921577497222</v>
      </c>
      <c r="J31" s="24">
        <v>821.81773908808668</v>
      </c>
      <c r="K31" s="24">
        <v>300</v>
      </c>
      <c r="L31" s="24">
        <v>74.226347743152957</v>
      </c>
      <c r="M31" s="25">
        <f t="shared" si="2"/>
        <v>1558.7533026062119</v>
      </c>
    </row>
    <row r="32" spans="1:13" ht="15.75" thickBot="1" x14ac:dyDescent="0.3">
      <c r="A32" s="18" t="s">
        <v>27</v>
      </c>
      <c r="B32" s="23">
        <v>0</v>
      </c>
      <c r="C32" s="24">
        <v>0</v>
      </c>
      <c r="D32" s="24">
        <v>0</v>
      </c>
      <c r="E32" s="24">
        <v>0</v>
      </c>
      <c r="F32" s="24">
        <v>0</v>
      </c>
      <c r="G32" s="25">
        <f t="shared" si="1"/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5">
        <f t="shared" si="2"/>
        <v>0</v>
      </c>
    </row>
    <row r="33" spans="1:13" x14ac:dyDescent="0.25">
      <c r="A33" s="19" t="s">
        <v>28</v>
      </c>
      <c r="B33" s="26">
        <v>0</v>
      </c>
      <c r="C33" s="26">
        <v>37535.937331796216</v>
      </c>
      <c r="D33" s="26">
        <v>32373.036455752575</v>
      </c>
      <c r="E33" s="26">
        <v>5015.5715049769724</v>
      </c>
      <c r="F33" s="26">
        <v>7492.4545292525772</v>
      </c>
      <c r="G33" s="27">
        <f>SUM(G15:G19)</f>
        <v>82416.999821778358</v>
      </c>
      <c r="H33" s="26">
        <v>0</v>
      </c>
      <c r="I33" s="26">
        <v>3555.3059587942589</v>
      </c>
      <c r="J33" s="26">
        <v>2043.5867778657089</v>
      </c>
      <c r="K33" s="26">
        <v>315.91434720752932</v>
      </c>
      <c r="L33" s="26">
        <v>295.74035419337486</v>
      </c>
      <c r="M33" s="27">
        <f>SUM(M15:M19)</f>
        <v>6210.5474380608721</v>
      </c>
    </row>
    <row r="34" spans="1:13" x14ac:dyDescent="0.25">
      <c r="A34" s="18" t="s">
        <v>29</v>
      </c>
      <c r="B34" s="26">
        <v>0</v>
      </c>
      <c r="C34" s="26">
        <v>47686.838607250123</v>
      </c>
      <c r="D34" s="26">
        <v>0</v>
      </c>
      <c r="E34" s="26">
        <v>7328.0064254939844</v>
      </c>
      <c r="F34" s="26">
        <v>5501.4845032744115</v>
      </c>
      <c r="G34" s="28">
        <f>SUM(G20:G23)</f>
        <v>60516.329536018522</v>
      </c>
      <c r="H34" s="26">
        <v>0</v>
      </c>
      <c r="I34" s="26">
        <v>3741.9500760784631</v>
      </c>
      <c r="J34" s="26">
        <v>0</v>
      </c>
      <c r="K34" s="26">
        <v>600</v>
      </c>
      <c r="L34" s="26">
        <v>217.09750380392316</v>
      </c>
      <c r="M34" s="28">
        <f>SUM(M20:M23)</f>
        <v>4559.0475798823863</v>
      </c>
    </row>
    <row r="35" spans="1:13" x14ac:dyDescent="0.25">
      <c r="A35" s="18" t="s">
        <v>30</v>
      </c>
      <c r="B35" s="26">
        <v>0</v>
      </c>
      <c r="C35" s="26">
        <v>35081.034549862801</v>
      </c>
      <c r="D35" s="26">
        <v>0</v>
      </c>
      <c r="E35" s="26">
        <v>11057.640016342297</v>
      </c>
      <c r="F35" s="26">
        <v>4613.86745662051</v>
      </c>
      <c r="G35" s="28">
        <f>SUM(G24:G26)</f>
        <v>50752.542022825604</v>
      </c>
      <c r="H35" s="26">
        <v>0</v>
      </c>
      <c r="I35" s="26">
        <v>2468.840728708311</v>
      </c>
      <c r="J35" s="26">
        <v>0</v>
      </c>
      <c r="K35" s="26">
        <v>305.07177616459347</v>
      </c>
      <c r="L35" s="26">
        <v>138.69562524364522</v>
      </c>
      <c r="M35" s="28">
        <f>SUM(M24:M26)</f>
        <v>2912.6081301165495</v>
      </c>
    </row>
    <row r="36" spans="1:13" ht="15.75" thickBot="1" x14ac:dyDescent="0.3">
      <c r="A36" s="20" t="s">
        <v>31</v>
      </c>
      <c r="B36" s="26">
        <v>7816</v>
      </c>
      <c r="C36" s="26">
        <v>13996.189511090854</v>
      </c>
      <c r="D36" s="26">
        <v>15626.963544247421</v>
      </c>
      <c r="E36" s="26">
        <v>3856.7820531867483</v>
      </c>
      <c r="F36" s="26">
        <v>4129.5935108525027</v>
      </c>
      <c r="G36" s="29">
        <f>SUM(G27:G32)</f>
        <v>45425.528619377525</v>
      </c>
      <c r="H36" s="26">
        <v>820.4</v>
      </c>
      <c r="I36" s="26">
        <v>1258.9032364189661</v>
      </c>
      <c r="J36" s="26">
        <v>1706.4132221342911</v>
      </c>
      <c r="K36" s="26">
        <v>301.44369459745377</v>
      </c>
      <c r="L36" s="26">
        <v>204.35800765753558</v>
      </c>
      <c r="M36" s="29">
        <f>SUM(M27:M32)</f>
        <v>4291.5181608082466</v>
      </c>
    </row>
    <row r="37" spans="1:13" ht="15.75" thickBot="1" x14ac:dyDescent="0.3">
      <c r="A37" s="20" t="s">
        <v>32</v>
      </c>
      <c r="B37" s="30">
        <f t="shared" ref="B37:F37" si="3">SUM(B33:B36)</f>
        <v>7816</v>
      </c>
      <c r="C37" s="30">
        <f t="shared" si="3"/>
        <v>134300</v>
      </c>
      <c r="D37" s="30">
        <f t="shared" si="3"/>
        <v>48000</v>
      </c>
      <c r="E37" s="30">
        <f t="shared" si="3"/>
        <v>27258</v>
      </c>
      <c r="F37" s="30">
        <f t="shared" si="3"/>
        <v>21737.4</v>
      </c>
      <c r="G37" s="30">
        <f>SUM(G33:G36)</f>
        <v>239111.4</v>
      </c>
      <c r="H37" s="30">
        <f t="shared" ref="H37:L37" si="4">SUM(H33:H36)</f>
        <v>820.4</v>
      </c>
      <c r="I37" s="30">
        <f t="shared" si="4"/>
        <v>11025</v>
      </c>
      <c r="J37" s="30">
        <f t="shared" si="4"/>
        <v>3750</v>
      </c>
      <c r="K37" s="30">
        <f t="shared" si="4"/>
        <v>1522.4298179695766</v>
      </c>
      <c r="L37" s="30">
        <f t="shared" si="4"/>
        <v>855.89149089847888</v>
      </c>
      <c r="M37" s="30">
        <f>SUM(M33:M36)</f>
        <v>17973.721308868055</v>
      </c>
    </row>
  </sheetData>
  <mergeCells count="2">
    <mergeCell ref="B13:G13"/>
    <mergeCell ref="H13:M13"/>
  </mergeCells>
  <pageMargins left="0.7" right="0.7" top="0.75" bottom="0.75" header="0.3" footer="0.3"/>
  <pageSetup paperSize="9" scale="87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7"/>
  <sheetViews>
    <sheetView tabSelected="1" workbookViewId="0">
      <selection activeCell="H4" sqref="H4"/>
    </sheetView>
  </sheetViews>
  <sheetFormatPr defaultRowHeight="15" x14ac:dyDescent="0.25"/>
  <cols>
    <col min="1" max="1" width="14" bestFit="1" customWidth="1"/>
    <col min="4" max="4" width="12.140625" customWidth="1"/>
    <col min="6" max="6" width="9.5703125" customWidth="1"/>
  </cols>
  <sheetData>
    <row r="2" spans="1:13" ht="15.75" thickBot="1" x14ac:dyDescent="0.3">
      <c r="A2" s="1">
        <v>2018</v>
      </c>
    </row>
    <row r="3" spans="1:13" x14ac:dyDescent="0.25">
      <c r="A3" s="2"/>
      <c r="B3" s="2" t="s">
        <v>0</v>
      </c>
      <c r="C3" s="3"/>
      <c r="D3" s="4" t="s">
        <v>1</v>
      </c>
      <c r="E3" s="5" t="s">
        <v>2</v>
      </c>
      <c r="F3" s="3"/>
      <c r="H3" s="36" t="s">
        <v>44</v>
      </c>
    </row>
    <row r="4" spans="1:13" ht="15.75" thickBot="1" x14ac:dyDescent="0.3">
      <c r="A4" s="6"/>
      <c r="B4" s="6" t="s">
        <v>3</v>
      </c>
      <c r="C4" s="7" t="s">
        <v>4</v>
      </c>
      <c r="D4" s="8"/>
      <c r="E4" s="9" t="s">
        <v>3</v>
      </c>
      <c r="F4" s="7" t="s">
        <v>4</v>
      </c>
    </row>
    <row r="5" spans="1:13" x14ac:dyDescent="0.25">
      <c r="A5" s="10" t="s">
        <v>5</v>
      </c>
      <c r="B5" s="31">
        <v>438000</v>
      </c>
      <c r="C5" s="32">
        <v>41900</v>
      </c>
      <c r="D5" s="11">
        <v>0.02</v>
      </c>
      <c r="E5" s="12">
        <f>B5*$D5</f>
        <v>8760</v>
      </c>
      <c r="F5" s="34">
        <f>C5*$D5</f>
        <v>838</v>
      </c>
    </row>
    <row r="6" spans="1:13" x14ac:dyDescent="0.25">
      <c r="A6" s="10" t="s">
        <v>6</v>
      </c>
      <c r="B6" s="31">
        <v>1160000</v>
      </c>
      <c r="C6" s="32">
        <v>91000</v>
      </c>
      <c r="D6" s="11">
        <v>0.125</v>
      </c>
      <c r="E6" s="12">
        <f t="shared" ref="E6:F8" si="0">B6*$D6</f>
        <v>145000</v>
      </c>
      <c r="F6" s="34">
        <f t="shared" si="0"/>
        <v>11375</v>
      </c>
    </row>
    <row r="7" spans="1:13" x14ac:dyDescent="0.25">
      <c r="A7" s="10" t="s">
        <v>7</v>
      </c>
      <c r="B7" s="31">
        <v>1000000</v>
      </c>
      <c r="C7" s="32">
        <v>83000</v>
      </c>
      <c r="D7" s="11">
        <v>0.05</v>
      </c>
      <c r="E7" s="12">
        <f t="shared" si="0"/>
        <v>50000</v>
      </c>
      <c r="F7" s="34">
        <f t="shared" si="0"/>
        <v>4150</v>
      </c>
    </row>
    <row r="8" spans="1:13" x14ac:dyDescent="0.25">
      <c r="A8" s="10" t="s">
        <v>8</v>
      </c>
      <c r="B8" s="31">
        <v>135000</v>
      </c>
      <c r="C8" s="32">
        <v>6300</v>
      </c>
      <c r="D8" s="11">
        <v>0.21</v>
      </c>
      <c r="E8" s="12">
        <f t="shared" si="0"/>
        <v>28350</v>
      </c>
      <c r="F8" s="34">
        <f t="shared" si="0"/>
        <v>1323</v>
      </c>
    </row>
    <row r="9" spans="1:13" ht="15.75" thickBot="1" x14ac:dyDescent="0.3">
      <c r="A9" s="13" t="s">
        <v>9</v>
      </c>
      <c r="B9" s="33">
        <f>SUM(B5:B8)</f>
        <v>2733000</v>
      </c>
      <c r="C9" s="14">
        <f>SUM(C5:C8)</f>
        <v>222200</v>
      </c>
      <c r="D9" s="15"/>
      <c r="E9" s="16">
        <f>SUM(E5:E8)</f>
        <v>232110</v>
      </c>
      <c r="F9" s="35">
        <f>SUM(F5:F8)</f>
        <v>17686</v>
      </c>
    </row>
    <row r="12" spans="1:13" ht="15.75" thickBot="1" x14ac:dyDescent="0.3"/>
    <row r="13" spans="1:13" x14ac:dyDescent="0.25">
      <c r="A13" s="2"/>
      <c r="B13" s="37" t="s">
        <v>35</v>
      </c>
      <c r="C13" s="38"/>
      <c r="D13" s="38"/>
      <c r="E13" s="38"/>
      <c r="F13" s="38"/>
      <c r="G13" s="39"/>
      <c r="H13" s="37" t="s">
        <v>36</v>
      </c>
      <c r="I13" s="38"/>
      <c r="J13" s="38"/>
      <c r="K13" s="38"/>
      <c r="L13" s="38"/>
      <c r="M13" s="39"/>
    </row>
    <row r="14" spans="1:13" ht="15.75" thickBot="1" x14ac:dyDescent="0.3">
      <c r="A14" s="17"/>
      <c r="B14" s="17" t="s">
        <v>37</v>
      </c>
      <c r="C14" s="21" t="s">
        <v>38</v>
      </c>
      <c r="D14" s="21" t="s">
        <v>39</v>
      </c>
      <c r="E14" s="21" t="s">
        <v>40</v>
      </c>
      <c r="F14" s="21" t="s">
        <v>33</v>
      </c>
      <c r="G14" s="22" t="s">
        <v>34</v>
      </c>
      <c r="H14" s="21" t="s">
        <v>37</v>
      </c>
      <c r="I14" s="21" t="s">
        <v>38</v>
      </c>
      <c r="J14" s="21" t="s">
        <v>39</v>
      </c>
      <c r="K14" s="21" t="s">
        <v>40</v>
      </c>
      <c r="L14" s="21" t="s">
        <v>33</v>
      </c>
      <c r="M14" s="22" t="s">
        <v>34</v>
      </c>
    </row>
    <row r="15" spans="1:13" x14ac:dyDescent="0.25">
      <c r="A15" s="18" t="s">
        <v>10</v>
      </c>
      <c r="B15" s="23">
        <v>0</v>
      </c>
      <c r="C15" s="24">
        <v>0</v>
      </c>
      <c r="D15" s="24">
        <v>16786.777244797035</v>
      </c>
      <c r="E15" s="24">
        <v>0</v>
      </c>
      <c r="F15" s="24">
        <v>1678.6777244797036</v>
      </c>
      <c r="G15" s="25">
        <v>18465.45496927674</v>
      </c>
      <c r="H15" s="24">
        <v>0</v>
      </c>
      <c r="I15" s="24">
        <v>0</v>
      </c>
      <c r="J15" s="24">
        <v>757.89858160345773</v>
      </c>
      <c r="K15" s="24">
        <v>0</v>
      </c>
      <c r="L15" s="24">
        <v>37.894929080172886</v>
      </c>
      <c r="M15" s="25">
        <f>SUM(H15:L15)</f>
        <v>795.79351068363064</v>
      </c>
    </row>
    <row r="16" spans="1:13" x14ac:dyDescent="0.25">
      <c r="A16" s="18" t="s">
        <v>11</v>
      </c>
      <c r="B16" s="23">
        <v>0</v>
      </c>
      <c r="C16" s="24">
        <v>0</v>
      </c>
      <c r="D16" s="24">
        <v>16935.135729945232</v>
      </c>
      <c r="E16" s="24">
        <v>5216.5034913088703</v>
      </c>
      <c r="F16" s="24">
        <v>2215.1639221254104</v>
      </c>
      <c r="G16" s="25">
        <v>24366.803143379515</v>
      </c>
      <c r="H16" s="24">
        <v>0</v>
      </c>
      <c r="I16" s="24">
        <v>0</v>
      </c>
      <c r="J16" s="24">
        <v>1503.6707859012602</v>
      </c>
      <c r="K16" s="24">
        <v>341.96913872979979</v>
      </c>
      <c r="L16" s="24">
        <v>92.281996231553009</v>
      </c>
      <c r="M16" s="25">
        <f t="shared" ref="M16:M32" si="1">SUM(H16:L16)</f>
        <v>1937.921920862613</v>
      </c>
    </row>
    <row r="17" spans="1:13" x14ac:dyDescent="0.25">
      <c r="A17" s="18" t="s">
        <v>12</v>
      </c>
      <c r="B17" s="23">
        <v>0</v>
      </c>
      <c r="C17" s="24">
        <v>22189.909064293493</v>
      </c>
      <c r="D17" s="24">
        <v>0</v>
      </c>
      <c r="E17" s="24">
        <v>0</v>
      </c>
      <c r="F17" s="24">
        <v>2218.9909064293493</v>
      </c>
      <c r="G17" s="25">
        <v>24408.899970722843</v>
      </c>
      <c r="H17" s="24">
        <v>0</v>
      </c>
      <c r="I17" s="24">
        <v>2546.2810653726474</v>
      </c>
      <c r="J17" s="24">
        <v>0</v>
      </c>
      <c r="K17" s="24">
        <v>0</v>
      </c>
      <c r="L17" s="24">
        <v>127.31405326863238</v>
      </c>
      <c r="M17" s="25">
        <f t="shared" si="1"/>
        <v>2673.5951186412799</v>
      </c>
    </row>
    <row r="18" spans="1:13" x14ac:dyDescent="0.25">
      <c r="A18" s="18" t="s">
        <v>13</v>
      </c>
      <c r="B18" s="23">
        <v>0</v>
      </c>
      <c r="C18" s="24">
        <v>18336.605553059086</v>
      </c>
      <c r="D18" s="24">
        <v>0</v>
      </c>
      <c r="E18" s="24">
        <v>0</v>
      </c>
      <c r="F18" s="24">
        <v>1833.6605553059087</v>
      </c>
      <c r="G18" s="25">
        <v>20170.266108364995</v>
      </c>
      <c r="H18" s="24">
        <v>0</v>
      </c>
      <c r="I18" s="24">
        <v>1121.8917492563501</v>
      </c>
      <c r="J18" s="24">
        <v>0</v>
      </c>
      <c r="K18" s="24">
        <v>0</v>
      </c>
      <c r="L18" s="24">
        <v>56.094587462817508</v>
      </c>
      <c r="M18" s="25">
        <f t="shared" si="1"/>
        <v>1177.9863367191676</v>
      </c>
    </row>
    <row r="19" spans="1:13" x14ac:dyDescent="0.25">
      <c r="A19" s="18" t="s">
        <v>14</v>
      </c>
      <c r="B19" s="23">
        <v>0</v>
      </c>
      <c r="C19" s="24">
        <v>0</v>
      </c>
      <c r="D19" s="24">
        <v>0</v>
      </c>
      <c r="E19" s="24">
        <v>0</v>
      </c>
      <c r="F19" s="24">
        <v>0</v>
      </c>
      <c r="G19" s="25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5">
        <f t="shared" si="1"/>
        <v>0</v>
      </c>
    </row>
    <row r="20" spans="1:13" x14ac:dyDescent="0.25">
      <c r="A20" s="18" t="s">
        <v>15</v>
      </c>
      <c r="B20" s="23">
        <v>0</v>
      </c>
      <c r="C20" s="24">
        <v>21157.820270605425</v>
      </c>
      <c r="D20" s="24">
        <v>0</v>
      </c>
      <c r="E20" s="24">
        <v>0</v>
      </c>
      <c r="F20" s="24">
        <v>2115.7820270605425</v>
      </c>
      <c r="G20" s="25">
        <v>23273.602297665966</v>
      </c>
      <c r="H20" s="24">
        <v>0</v>
      </c>
      <c r="I20" s="24">
        <v>1464.1505942344861</v>
      </c>
      <c r="J20" s="24">
        <v>0</v>
      </c>
      <c r="K20" s="24">
        <v>0</v>
      </c>
      <c r="L20" s="24">
        <v>73.207529711724305</v>
      </c>
      <c r="M20" s="25">
        <f t="shared" si="1"/>
        <v>1537.3581239462105</v>
      </c>
    </row>
    <row r="21" spans="1:13" x14ac:dyDescent="0.25">
      <c r="A21" s="18" t="s">
        <v>16</v>
      </c>
      <c r="B21" s="23">
        <v>0</v>
      </c>
      <c r="C21" s="24">
        <v>8272.8109346860892</v>
      </c>
      <c r="D21" s="24">
        <v>0</v>
      </c>
      <c r="E21" s="24">
        <v>2511.945661863022</v>
      </c>
      <c r="F21" s="24">
        <v>1078.4756596549112</v>
      </c>
      <c r="G21" s="25">
        <v>11863.232256204023</v>
      </c>
      <c r="H21" s="24">
        <v>0</v>
      </c>
      <c r="I21" s="24">
        <v>654.89163959369989</v>
      </c>
      <c r="J21" s="24">
        <v>0</v>
      </c>
      <c r="K21" s="24">
        <v>300</v>
      </c>
      <c r="L21" s="24">
        <v>47.744581979684995</v>
      </c>
      <c r="M21" s="25">
        <f t="shared" si="1"/>
        <v>1002.6362215733849</v>
      </c>
    </row>
    <row r="22" spans="1:13" x14ac:dyDescent="0.25">
      <c r="A22" s="18" t="s">
        <v>17</v>
      </c>
      <c r="B22" s="23">
        <v>0</v>
      </c>
      <c r="C22" s="24">
        <v>16828.001363325235</v>
      </c>
      <c r="D22" s="24">
        <v>0</v>
      </c>
      <c r="E22" s="24">
        <v>5109.6326697370387</v>
      </c>
      <c r="F22" s="24">
        <v>2193.7634033062272</v>
      </c>
      <c r="G22" s="25">
        <v>24131.397436368501</v>
      </c>
      <c r="H22" s="24">
        <v>0</v>
      </c>
      <c r="I22" s="24">
        <v>1372.1539115296569</v>
      </c>
      <c r="J22" s="24">
        <v>0</v>
      </c>
      <c r="K22" s="24">
        <v>300</v>
      </c>
      <c r="L22" s="24">
        <v>83.607695576482854</v>
      </c>
      <c r="M22" s="25">
        <f t="shared" si="1"/>
        <v>1755.7616071061398</v>
      </c>
    </row>
    <row r="23" spans="1:13" x14ac:dyDescent="0.25">
      <c r="A23" s="18" t="s">
        <v>18</v>
      </c>
      <c r="B23" s="23">
        <v>0</v>
      </c>
      <c r="C23" s="24">
        <v>5227.5297400300724</v>
      </c>
      <c r="D23" s="24">
        <v>0</v>
      </c>
      <c r="E23" s="24">
        <v>0</v>
      </c>
      <c r="F23" s="24">
        <v>522.75297400300724</v>
      </c>
      <c r="G23" s="25">
        <v>5750.2827140330792</v>
      </c>
      <c r="H23" s="24">
        <v>0</v>
      </c>
      <c r="I23" s="24">
        <v>369.54599662787348</v>
      </c>
      <c r="J23" s="24">
        <v>0</v>
      </c>
      <c r="K23" s="24">
        <v>0</v>
      </c>
      <c r="L23" s="24">
        <v>18.477299831393676</v>
      </c>
      <c r="M23" s="25">
        <f t="shared" si="1"/>
        <v>388.02329645926716</v>
      </c>
    </row>
    <row r="24" spans="1:13" x14ac:dyDescent="0.25">
      <c r="A24" s="18" t="s">
        <v>19</v>
      </c>
      <c r="B24" s="23">
        <v>0</v>
      </c>
      <c r="C24" s="24">
        <v>13696.660476696332</v>
      </c>
      <c r="D24" s="24">
        <v>0</v>
      </c>
      <c r="E24" s="24">
        <v>4158.8363541821427</v>
      </c>
      <c r="F24" s="24">
        <v>1785.5496830878474</v>
      </c>
      <c r="G24" s="25">
        <v>19641.046513966321</v>
      </c>
      <c r="H24" s="24">
        <v>0</v>
      </c>
      <c r="I24" s="24">
        <v>167.62107441981604</v>
      </c>
      <c r="J24" s="24">
        <v>0</v>
      </c>
      <c r="K24" s="24">
        <v>0.1235271586473571</v>
      </c>
      <c r="L24" s="24">
        <v>8.3872300789231709</v>
      </c>
      <c r="M24" s="25">
        <f t="shared" si="1"/>
        <v>176.13183165738658</v>
      </c>
    </row>
    <row r="25" spans="1:13" x14ac:dyDescent="0.25">
      <c r="A25" s="18" t="s">
        <v>20</v>
      </c>
      <c r="B25" s="23">
        <v>0</v>
      </c>
      <c r="C25" s="24">
        <v>6253.2195831972758</v>
      </c>
      <c r="D25" s="24">
        <v>0</v>
      </c>
      <c r="E25" s="24">
        <v>1898.7195439013519</v>
      </c>
      <c r="F25" s="24">
        <v>815.19391270986284</v>
      </c>
      <c r="G25" s="25">
        <v>8967.1330398084901</v>
      </c>
      <c r="H25" s="24">
        <v>0</v>
      </c>
      <c r="I25" s="24">
        <v>590.18210853860808</v>
      </c>
      <c r="J25" s="24">
        <v>0</v>
      </c>
      <c r="K25" s="24">
        <v>0.43493050742348521</v>
      </c>
      <c r="L25" s="24">
        <v>29.530851952301578</v>
      </c>
      <c r="M25" s="25">
        <f t="shared" si="1"/>
        <v>620.14789099833308</v>
      </c>
    </row>
    <row r="26" spans="1:13" x14ac:dyDescent="0.25">
      <c r="A26" s="18" t="s">
        <v>21</v>
      </c>
      <c r="B26" s="23">
        <v>0</v>
      </c>
      <c r="C26" s="24">
        <v>17926.143839809341</v>
      </c>
      <c r="D26" s="24">
        <v>0</v>
      </c>
      <c r="E26" s="24">
        <v>5443.0712375575695</v>
      </c>
      <c r="F26" s="24">
        <v>2336.9215077366912</v>
      </c>
      <c r="G26" s="25">
        <v>25706.136585103603</v>
      </c>
      <c r="H26" s="24">
        <v>0</v>
      </c>
      <c r="I26" s="24">
        <v>1789.4134418993572</v>
      </c>
      <c r="J26" s="24">
        <v>0</v>
      </c>
      <c r="K26" s="24">
        <v>329.6738773574582</v>
      </c>
      <c r="L26" s="24">
        <v>105.95436596284077</v>
      </c>
      <c r="M26" s="25">
        <f t="shared" si="1"/>
        <v>2225.0416852196558</v>
      </c>
    </row>
    <row r="27" spans="1:13" x14ac:dyDescent="0.25">
      <c r="A27" s="18" t="s">
        <v>22</v>
      </c>
      <c r="B27" s="23">
        <v>6875.2030722859308</v>
      </c>
      <c r="C27" s="24">
        <v>1694.1448563527431</v>
      </c>
      <c r="D27" s="24">
        <v>0</v>
      </c>
      <c r="E27" s="24">
        <v>0</v>
      </c>
      <c r="F27" s="24">
        <v>856.93479286386741</v>
      </c>
      <c r="G27" s="25">
        <v>9426.2827215025409</v>
      </c>
      <c r="H27" s="24">
        <v>838</v>
      </c>
      <c r="I27" s="24">
        <v>152.80804923852997</v>
      </c>
      <c r="J27" s="24">
        <v>0</v>
      </c>
      <c r="K27" s="24">
        <v>0</v>
      </c>
      <c r="L27" s="24">
        <v>49.540402461926504</v>
      </c>
      <c r="M27" s="25">
        <f t="shared" si="1"/>
        <v>1040.3484517004565</v>
      </c>
    </row>
    <row r="28" spans="1:13" x14ac:dyDescent="0.25">
      <c r="A28" s="18" t="s">
        <v>23</v>
      </c>
      <c r="B28" s="23">
        <v>0</v>
      </c>
      <c r="C28" s="24">
        <v>0</v>
      </c>
      <c r="D28" s="24">
        <v>3459.0934928672677</v>
      </c>
      <c r="E28" s="24">
        <v>1065.4991828851582</v>
      </c>
      <c r="F28" s="24">
        <v>452.45926757524262</v>
      </c>
      <c r="G28" s="25">
        <v>4977.0519433276686</v>
      </c>
      <c r="H28" s="24">
        <v>0</v>
      </c>
      <c r="I28" s="24">
        <v>0</v>
      </c>
      <c r="J28" s="24">
        <v>978.95233457113284</v>
      </c>
      <c r="K28" s="24">
        <v>0.89054463210885348</v>
      </c>
      <c r="L28" s="24">
        <v>48.992143960162082</v>
      </c>
      <c r="M28" s="25">
        <f t="shared" si="1"/>
        <v>1028.8350231634038</v>
      </c>
    </row>
    <row r="29" spans="1:13" x14ac:dyDescent="0.25">
      <c r="A29" s="18" t="s">
        <v>24</v>
      </c>
      <c r="B29" s="23">
        <v>0</v>
      </c>
      <c r="C29" s="24">
        <v>2270.5953461137528</v>
      </c>
      <c r="D29" s="24">
        <v>0</v>
      </c>
      <c r="E29" s="24">
        <v>689.44064774922003</v>
      </c>
      <c r="F29" s="24">
        <v>296.00359938629725</v>
      </c>
      <c r="G29" s="25">
        <v>3256.0395932492697</v>
      </c>
      <c r="H29" s="24">
        <v>0</v>
      </c>
      <c r="I29" s="24">
        <v>210.5008841551178</v>
      </c>
      <c r="J29" s="24">
        <v>0</v>
      </c>
      <c r="K29" s="24">
        <v>0.15512712946412288</v>
      </c>
      <c r="L29" s="24">
        <v>10.532800564229097</v>
      </c>
      <c r="M29" s="25">
        <f t="shared" si="1"/>
        <v>221.18881184881101</v>
      </c>
    </row>
    <row r="30" spans="1:13" x14ac:dyDescent="0.25">
      <c r="A30" s="18" t="s">
        <v>25</v>
      </c>
      <c r="B30" s="23">
        <v>1884.7969277140692</v>
      </c>
      <c r="C30" s="24">
        <v>7431.0393145541002</v>
      </c>
      <c r="D30" s="24">
        <v>0</v>
      </c>
      <c r="E30" s="24">
        <v>0</v>
      </c>
      <c r="F30" s="24">
        <v>931.58362422681694</v>
      </c>
      <c r="G30" s="25">
        <v>10247.419866494987</v>
      </c>
      <c r="H30" s="24">
        <v>0</v>
      </c>
      <c r="I30" s="24">
        <v>561.33569108031418</v>
      </c>
      <c r="J30" s="24">
        <v>0</v>
      </c>
      <c r="K30" s="24">
        <v>0.51709043154707623</v>
      </c>
      <c r="L30" s="24">
        <v>28.092639075593066</v>
      </c>
      <c r="M30" s="25">
        <f t="shared" si="1"/>
        <v>589.94542058745435</v>
      </c>
    </row>
    <row r="31" spans="1:13" x14ac:dyDescent="0.25">
      <c r="A31" s="18" t="s">
        <v>26</v>
      </c>
      <c r="B31" s="23">
        <v>0</v>
      </c>
      <c r="C31" s="24">
        <v>3715.5196572770501</v>
      </c>
      <c r="D31" s="24">
        <v>12818.993532390463</v>
      </c>
      <c r="E31" s="24">
        <v>2256.3512108156292</v>
      </c>
      <c r="F31" s="24">
        <v>1879.0864400483142</v>
      </c>
      <c r="G31" s="25">
        <v>20669.950840531455</v>
      </c>
      <c r="H31" s="24">
        <v>0</v>
      </c>
      <c r="I31" s="24">
        <v>374.22379405354275</v>
      </c>
      <c r="J31" s="24">
        <v>909.47829792414927</v>
      </c>
      <c r="K31" s="24">
        <v>300</v>
      </c>
      <c r="L31" s="24">
        <v>79.185104598884607</v>
      </c>
      <c r="M31" s="25">
        <f t="shared" si="1"/>
        <v>1662.8871965765766</v>
      </c>
    </row>
    <row r="32" spans="1:13" ht="15.75" thickBot="1" x14ac:dyDescent="0.3">
      <c r="A32" s="18" t="s">
        <v>27</v>
      </c>
      <c r="B32" s="23">
        <v>0</v>
      </c>
      <c r="C32" s="24">
        <v>0</v>
      </c>
      <c r="D32" s="24">
        <v>0</v>
      </c>
      <c r="E32" s="24">
        <v>0</v>
      </c>
      <c r="F32" s="24">
        <v>0</v>
      </c>
      <c r="G32" s="25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5">
        <f t="shared" si="1"/>
        <v>0</v>
      </c>
    </row>
    <row r="33" spans="1:13" x14ac:dyDescent="0.25">
      <c r="A33" s="19" t="s">
        <v>28</v>
      </c>
      <c r="B33" s="26">
        <v>0</v>
      </c>
      <c r="C33" s="26">
        <v>40526.514617352579</v>
      </c>
      <c r="D33" s="26">
        <v>33721.91297474227</v>
      </c>
      <c r="E33" s="26">
        <v>5216.5034913088703</v>
      </c>
      <c r="F33" s="26">
        <v>7946.4931083403717</v>
      </c>
      <c r="G33" s="27">
        <f>SUM(G15:G19)</f>
        <v>87411.424191744096</v>
      </c>
      <c r="H33" s="26">
        <v>0</v>
      </c>
      <c r="I33" s="26">
        <v>3668.1728146289975</v>
      </c>
      <c r="J33" s="26">
        <v>2261.5693675047178</v>
      </c>
      <c r="K33" s="26">
        <v>341.96913872979979</v>
      </c>
      <c r="L33" s="26">
        <v>313.58556604317579</v>
      </c>
      <c r="M33" s="27">
        <f>SUM(M15:M19)</f>
        <v>6585.2968869066908</v>
      </c>
    </row>
    <row r="34" spans="1:13" x14ac:dyDescent="0.25">
      <c r="A34" s="18" t="s">
        <v>29</v>
      </c>
      <c r="B34" s="26">
        <v>0</v>
      </c>
      <c r="C34" s="26">
        <v>51486.162308646824</v>
      </c>
      <c r="D34" s="26">
        <v>0</v>
      </c>
      <c r="E34" s="26">
        <v>7621.5783316000607</v>
      </c>
      <c r="F34" s="26">
        <v>5910.7740640246884</v>
      </c>
      <c r="G34" s="28">
        <f>SUM(G20:G23)</f>
        <v>65018.514704271569</v>
      </c>
      <c r="H34" s="26">
        <v>0</v>
      </c>
      <c r="I34" s="26">
        <v>3860.7421419857164</v>
      </c>
      <c r="J34" s="26">
        <v>0</v>
      </c>
      <c r="K34" s="26">
        <v>600</v>
      </c>
      <c r="L34" s="26">
        <v>223.03710709928583</v>
      </c>
      <c r="M34" s="28">
        <f>SUM(M20:M23)</f>
        <v>4683.7792490850024</v>
      </c>
    </row>
    <row r="35" spans="1:13" x14ac:dyDescent="0.25">
      <c r="A35" s="18" t="s">
        <v>30</v>
      </c>
      <c r="B35" s="26">
        <v>0</v>
      </c>
      <c r="C35" s="26">
        <v>37876.023899702952</v>
      </c>
      <c r="D35" s="26">
        <v>0</v>
      </c>
      <c r="E35" s="26">
        <v>11500.627135641065</v>
      </c>
      <c r="F35" s="26">
        <v>4937.6651035344021</v>
      </c>
      <c r="G35" s="28">
        <f>SUM(G24:G26)</f>
        <v>54314.316138878414</v>
      </c>
      <c r="H35" s="26">
        <v>0</v>
      </c>
      <c r="I35" s="26">
        <v>2547.2166248577814</v>
      </c>
      <c r="J35" s="26">
        <v>0</v>
      </c>
      <c r="K35" s="26">
        <v>330.23233502352906</v>
      </c>
      <c r="L35" s="26">
        <v>143.87244799406554</v>
      </c>
      <c r="M35" s="28">
        <f>SUM(M24:M26)</f>
        <v>3021.3214078753754</v>
      </c>
    </row>
    <row r="36" spans="1:13" ht="15.75" thickBot="1" x14ac:dyDescent="0.3">
      <c r="A36" s="20" t="s">
        <v>31</v>
      </c>
      <c r="B36" s="26">
        <v>8760</v>
      </c>
      <c r="C36" s="26">
        <v>15111.299174297648</v>
      </c>
      <c r="D36" s="26">
        <v>16278.08702525773</v>
      </c>
      <c r="E36" s="26">
        <v>4011.2910414500075</v>
      </c>
      <c r="F36" s="26">
        <v>4416.0677241005387</v>
      </c>
      <c r="G36" s="29">
        <f>SUM(G27:G32)</f>
        <v>48576.744965105921</v>
      </c>
      <c r="H36" s="26">
        <v>838</v>
      </c>
      <c r="I36" s="26">
        <v>1298.8684185275047</v>
      </c>
      <c r="J36" s="26">
        <v>1888.4306324952822</v>
      </c>
      <c r="K36" s="26">
        <v>301.56276219312008</v>
      </c>
      <c r="L36" s="26">
        <v>216.34309066079538</v>
      </c>
      <c r="M36" s="29">
        <f>SUM(M27:M32)</f>
        <v>4543.2049038767018</v>
      </c>
    </row>
    <row r="37" spans="1:13" ht="15.75" thickBot="1" x14ac:dyDescent="0.3">
      <c r="A37" s="20" t="s">
        <v>32</v>
      </c>
      <c r="B37" s="30">
        <f t="shared" ref="B37:F37" si="2">SUM(B33:B36)</f>
        <v>8760</v>
      </c>
      <c r="C37" s="30">
        <f t="shared" si="2"/>
        <v>145000</v>
      </c>
      <c r="D37" s="30">
        <f t="shared" si="2"/>
        <v>50000</v>
      </c>
      <c r="E37" s="30">
        <f t="shared" si="2"/>
        <v>28350.000000000004</v>
      </c>
      <c r="F37" s="30">
        <f t="shared" si="2"/>
        <v>23211</v>
      </c>
      <c r="G37" s="30">
        <f>SUM(G33:G36)</f>
        <v>255321</v>
      </c>
      <c r="H37" s="30">
        <f t="shared" ref="H37:L37" si="3">SUM(H33:H36)</f>
        <v>838</v>
      </c>
      <c r="I37" s="30">
        <f t="shared" si="3"/>
        <v>11375</v>
      </c>
      <c r="J37" s="30">
        <f t="shared" si="3"/>
        <v>4150</v>
      </c>
      <c r="K37" s="30">
        <f t="shared" si="3"/>
        <v>1573.7642359464489</v>
      </c>
      <c r="L37" s="30">
        <f t="shared" si="3"/>
        <v>896.83821179732251</v>
      </c>
      <c r="M37" s="30">
        <f>SUM(M33:M36)</f>
        <v>18833.602447743771</v>
      </c>
    </row>
  </sheetData>
  <mergeCells count="2">
    <mergeCell ref="B13:G13"/>
    <mergeCell ref="H13:M13"/>
  </mergeCells>
  <pageMargins left="0.7" right="0.7" top="0.75" bottom="0.75" header="0.3" footer="0.3"/>
  <pageSetup paperSize="9" scale="87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2017</vt:lpstr>
      <vt:lpstr>2018 (0)</vt:lpstr>
      <vt:lpstr>2018 (60)</vt:lpstr>
      <vt:lpstr>2018 (100)</vt:lpstr>
      <vt:lpstr>Sheet2</vt:lpstr>
      <vt:lpstr>Sheet3</vt:lpstr>
      <vt:lpstr>'2017'!Print_Area</vt:lpstr>
      <vt:lpstr>'2018 (0)'!Print_Area</vt:lpstr>
      <vt:lpstr>'2018 (100)'!Print_Area</vt:lpstr>
      <vt:lpstr>'2018 (60)'!Print_Area</vt:lpstr>
    </vt:vector>
  </TitlesOfParts>
  <Company>Department of Physics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gronbech</dc:creator>
  <cp:lastModifiedBy>gronbech</cp:lastModifiedBy>
  <cp:lastPrinted>2016-11-03T09:17:09Z</cp:lastPrinted>
  <dcterms:created xsi:type="dcterms:W3CDTF">2015-01-07T13:37:20Z</dcterms:created>
  <dcterms:modified xsi:type="dcterms:W3CDTF">2016-11-29T13:38:26Z</dcterms:modified>
</cp:coreProperties>
</file>