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165" windowWidth="15885" windowHeight="12705" tabRatio="991" activeTab="6"/>
  </bookViews>
  <sheets>
    <sheet name="Metrics" sheetId="1" r:id="rId1"/>
    <sheet name="Resources" sheetId="2" r:id="rId2"/>
    <sheet name="VOs" sheetId="3" r:id="rId3"/>
    <sheet name="Manpower" sheetId="4" r:id="rId4"/>
    <sheet name="Lancaster" sheetId="5" r:id="rId5"/>
    <sheet name="Liverpool" sheetId="6" r:id="rId6"/>
    <sheet name="Sheffield" sheetId="7" r:id="rId7"/>
  </sheets>
  <definedNames>
    <definedName name="__xlnm_Print_Area">NA()</definedName>
    <definedName name="__xlnm_Print_Area_1">NA()</definedName>
    <definedName name="__xlnm_Print_Area_1_8">"#N/A"</definedName>
    <definedName name="__xlnm_Print_Area_2">NA()</definedName>
    <definedName name="__xlnm_Print_Area_2_8">"#N/A"</definedName>
    <definedName name="__xlnm_Print_Area_3">NA()</definedName>
    <definedName name="__xlnm_Print_Area_3_8">"#N/A"</definedName>
    <definedName name="__xlnm_Print_Area_8">"#N/A"</definedName>
    <definedName name="_xlnm_Print_Area" localSheetId="3">'Manpower'!$B$1:$I$27</definedName>
    <definedName name="_xlnm_Print_Area" localSheetId="0">'Metrics'!$A$1:$Q$25</definedName>
    <definedName name="_xlnm_Print_Area" localSheetId="1">'Resources'!$A$1:$T$38</definedName>
    <definedName name="_xlnm_Print_Area" localSheetId="2">'VOs'!$A$1:$AL$16</definedName>
    <definedName name="_xlnm_Print_Area_0" localSheetId="3">'Manpower'!$B$1:$I$27</definedName>
    <definedName name="_xlnm_Print_Area_0" localSheetId="0">'Metrics'!$A$1:$Q$25</definedName>
    <definedName name="_xlnm_Print_Area_0" localSheetId="1">'Resources'!$A$1:$T$38</definedName>
    <definedName name="_xlnm_Print_Area_0" localSheetId="2">'VOs'!$A$1:$AL$16</definedName>
    <definedName name="_xlnm_Print_Area_0_0" localSheetId="3">'Manpower'!$B$1:$I$27</definedName>
    <definedName name="_xlnm_Print_Area_0_0" localSheetId="0">'Metrics'!$A$1:$Q$25</definedName>
    <definedName name="_xlnm_Print_Area_0_0" localSheetId="1">'Resources'!$A$1:$T$38</definedName>
    <definedName name="_xlnm_Print_Area_0_0" localSheetId="2">'VOs'!$A$1:$AL$16</definedName>
    <definedName name="_xlnm_Print_Area_0_0_0" localSheetId="3">'Manpower'!$B$1:$I$27</definedName>
    <definedName name="_xlnm_Print_Area_0_0_0" localSheetId="0">'Metrics'!$A$1:$Q$25</definedName>
    <definedName name="_xlnm_Print_Area_0_0_0" localSheetId="1">'Resources'!$A$1:$T$38</definedName>
    <definedName name="_xlnm_Print_Area_0_0_0" localSheetId="2">'VOs'!$A$1:$AL$16</definedName>
    <definedName name="_xlnm_Print_Area_0_0_0_0" localSheetId="3">'Manpower'!$B$1:$I$27</definedName>
    <definedName name="_xlnm_Print_Area_0_0_0_0" localSheetId="0">'Metrics'!$A$1:$Q$25</definedName>
    <definedName name="_xlnm_Print_Area_0_0_0_0" localSheetId="1">'Resources'!$A$1:$T$38</definedName>
    <definedName name="_xlnm_Print_Area_0_0_0_0" localSheetId="2">'VOs'!$A$1:$AL$16</definedName>
    <definedName name="_xlnm_Print_Area_0_0_0_0_0" localSheetId="3">'Manpower'!$B$1:$I$27</definedName>
    <definedName name="_xlnm_Print_Area_0_0_0_0_0" localSheetId="0">'Metrics'!$A$1:$Q$25</definedName>
    <definedName name="_xlnm_Print_Area_0_0_0_0_0" localSheetId="1">'Resources'!$A$1:$T$38</definedName>
    <definedName name="_xlnm_Print_Area_0_0_0_0_0" localSheetId="2">'VOs'!$A$1:$AL$16</definedName>
    <definedName name="Excel_BuiltIn_Print_Area_2">NA()</definedName>
    <definedName name="Excel_BuiltIn_Print_Area_2_1">0</definedName>
    <definedName name="Excel_BuiltIn_Print_Area_2_2">0</definedName>
    <definedName name="Excel_BuiltIn_Print_Area_2_5">"#REF!"</definedName>
    <definedName name="Excel_BuiltIn_Print_Area_2_8">"#N/A"</definedName>
    <definedName name="_xlnm.Print_Area" localSheetId="3">'Manpower'!$B$1:$I$27</definedName>
    <definedName name="_xlnm.Print_Area" localSheetId="0">'Metrics'!$A$1:$Q$25</definedName>
    <definedName name="_xlnm.Print_Area" localSheetId="1">'Resources'!$A$1:$T$38</definedName>
    <definedName name="_xlnm.Print_Area" localSheetId="2">'VOs'!$A$1:$AL$16</definedName>
  </definedNames>
  <calcPr fullCalcOnLoad="1"/>
</workbook>
</file>

<file path=xl/sharedStrings.xml><?xml version="1.0" encoding="utf-8"?>
<sst xmlns="http://schemas.openxmlformats.org/spreadsheetml/2006/main" count="418" uniqueCount="221">
  <si>
    <t>GridPP Tier-2 Quarterly Report</t>
  </si>
  <si>
    <t>OK</t>
  </si>
  <si>
    <t>Tier-2</t>
  </si>
  <si>
    <t>Tier 2</t>
  </si>
  <si>
    <t>Close to target</t>
  </si>
  <si>
    <t>Quarter</t>
  </si>
  <si>
    <t>Q2 2016</t>
  </si>
  <si>
    <t>Not OK</t>
  </si>
  <si>
    <t>Reported by</t>
  </si>
  <si>
    <t>Matt Doidge</t>
  </si>
  <si>
    <t>Not yet able to be measured</t>
  </si>
  <si>
    <t>Suspended</t>
  </si>
  <si>
    <t>Metric no.</t>
  </si>
  <si>
    <t>Description</t>
  </si>
  <si>
    <t>Target</t>
  </si>
  <si>
    <t>Comments</t>
  </si>
  <si>
    <t>Q-2</t>
  </si>
  <si>
    <t>Q-1</t>
  </si>
  <si>
    <t>Current</t>
  </si>
  <si>
    <t>.x.1</t>
  </si>
  <si>
    <t>% of promised (by that time) disk available to GridPP</t>
  </si>
  <si>
    <t>Big difference between Q-1 and current Quarter figures due to using new MoU numbers.</t>
  </si>
  <si>
    <t>.x.2</t>
  </si>
  <si>
    <t>% of promised (by that time) CPU available</t>
  </si>
  <si>
    <t>Same with these figures.</t>
  </si>
  <si>
    <t>.x.3</t>
  </si>
  <si>
    <t>Average SAM (SLL page) availability performance over the last quarter</t>
  </si>
  <si>
    <t>95% averaged over sites in Tier-2</t>
  </si>
  <si>
    <t xml:space="preserve"> </t>
  </si>
  <si>
    <t>.x.4</t>
  </si>
  <si>
    <t>Average SAM (SLL page) reliability performance over the last quarter</t>
  </si>
  <si>
    <t>.x.7</t>
  </si>
  <si>
    <t>Approx. CPU utilisation (wall clock time)</t>
  </si>
  <si>
    <t>.x.8</t>
  </si>
  <si>
    <t>Approx. CPU utilisation (CPU time)</t>
  </si>
  <si>
    <t>.x.3/.4</t>
  </si>
  <si>
    <t>http://pprc.qmul.ac.uk/~lloyd/gridpp/nagios_plots.html</t>
  </si>
  <si>
    <t>.x.5</t>
  </si>
  <si>
    <t>http://pprc.qmul.ac.uk/~lloyd/gridpp/uktest.html</t>
  </si>
  <si>
    <t>Current Site Status Data</t>
  </si>
  <si>
    <t>Site</t>
  </si>
  <si>
    <t>Service Nodes</t>
  </si>
  <si>
    <t>Worker Nodes</t>
  </si>
  <si>
    <t>Local Network Connectivity</t>
  </si>
  <si>
    <t>Site Connectivity</t>
  </si>
  <si>
    <t>SRM</t>
  </si>
  <si>
    <t>CPU hours (HEPSPEC06 )</t>
  </si>
  <si>
    <t>Wall clock hours (Normalised elapsed time HS06 hours)</t>
  </si>
  <si>
    <t>Lancaster</t>
  </si>
  <si>
    <t>Emi-3</t>
  </si>
  <si>
    <t>10Gb/s</t>
  </si>
  <si>
    <t>DPM</t>
  </si>
  <si>
    <t>Total</t>
  </si>
  <si>
    <t>Liverpool</t>
  </si>
  <si>
    <t>5Gb/s</t>
  </si>
  <si>
    <t>Manchester</t>
  </si>
  <si>
    <t>Sheffield</t>
  </si>
  <si>
    <t>Total CPU hrs</t>
  </si>
  <si>
    <t>Current Resources Available</t>
  </si>
  <si>
    <t>Used dev accounting portal.</t>
  </si>
  <si>
    <t>https://accounting-next.egi.eu/egi/country/United%20Kingdom/normcpu/SITE/DATE/2016/4/2016/6/all/onlygridjobs/</t>
  </si>
  <si>
    <t>Used normalised sum elapsed*number of processors</t>
  </si>
  <si>
    <t>Total available to GridPP</t>
  </si>
  <si>
    <t>Promised (GridPP MoU 2016)</t>
  </si>
  <si>
    <t>CPU calculations</t>
  </si>
  <si>
    <t>HEPSPEC06</t>
  </si>
  <si>
    <t>Storage (TB)</t>
  </si>
  <si>
    <t>CPU (HS06)</t>
  </si>
  <si>
    <t>% of MoU CPU</t>
  </si>
  <si>
    <t>% of MoU Disk</t>
  </si>
  <si>
    <t>% CPU of Tier-2</t>
  </si>
  <si>
    <t>% Storage of Tier-2</t>
  </si>
  <si>
    <t>HS06 CPU hours from accounting</t>
  </si>
  <si>
    <t>% of T2 CPU hours provided for the quarter</t>
  </si>
  <si>
    <t>No of hours per quarter approx</t>
  </si>
  <si>
    <t>Multiplied by HS06 at site</t>
  </si>
  <si>
    <t>Utilisation of site CPU hours</t>
  </si>
  <si>
    <t>Utilisation of site Wall clock hours</t>
  </si>
  <si>
    <t>Totals</t>
  </si>
  <si>
    <t>Q1</t>
  </si>
  <si>
    <t>2160/2184 (if leap year)</t>
  </si>
  <si>
    <t>Q2</t>
  </si>
  <si>
    <t>gstat2</t>
  </si>
  <si>
    <t>Read the SI2K from gstat</t>
  </si>
  <si>
    <t>Q3</t>
  </si>
  <si>
    <t>cpu cores</t>
  </si>
  <si>
    <t>HS06</t>
  </si>
  <si>
    <t>TB</t>
  </si>
  <si>
    <t>SI2K</t>
  </si>
  <si>
    <t>Q4</t>
  </si>
  <si>
    <t>NA</t>
  </si>
  <si>
    <t>USED REBUS FOR THESE FIGURES, SO NO SI2K</t>
  </si>
  <si>
    <t>Colour coding is green for within 10% and orange within 20%</t>
  </si>
  <si>
    <t>Gstat currently shows KSI2k so this is converted to HS06 above</t>
  </si>
  <si>
    <t>Vos Supported</t>
  </si>
  <si>
    <t>Supported VOs</t>
  </si>
  <si>
    <t>alice</t>
  </si>
  <si>
    <t>atlas</t>
  </si>
  <si>
    <t>babar</t>
  </si>
  <si>
    <t>biomed</t>
  </si>
  <si>
    <t>calice</t>
  </si>
  <si>
    <t>camont</t>
  </si>
  <si>
    <t>cdf</t>
  </si>
  <si>
    <t>cedar</t>
  </si>
  <si>
    <t>cms</t>
  </si>
  <si>
    <t>dteam</t>
  </si>
  <si>
    <t>dzero</t>
  </si>
  <si>
    <t>esr</t>
  </si>
  <si>
    <t>epic</t>
  </si>
  <si>
    <t>fusion</t>
  </si>
  <si>
    <t>Fermilab (microboone)</t>
  </si>
  <si>
    <t>geant4</t>
  </si>
  <si>
    <t>gridpp</t>
  </si>
  <si>
    <t>hone</t>
  </si>
  <si>
    <t>Icecube</t>
  </si>
  <si>
    <t>ilc</t>
  </si>
  <si>
    <t>lhcb</t>
  </si>
  <si>
    <t>LSST</t>
  </si>
  <si>
    <t>LZ</t>
  </si>
  <si>
    <t>mice</t>
  </si>
  <si>
    <t>magic</t>
  </si>
  <si>
    <t>na48</t>
  </si>
  <si>
    <t>neiss</t>
  </si>
  <si>
    <t>ops</t>
  </si>
  <si>
    <t>pheno</t>
  </si>
  <si>
    <t>snoplus</t>
  </si>
  <si>
    <t>vo.sixt.cern.ch</t>
  </si>
  <si>
    <t>londongrid</t>
  </si>
  <si>
    <t>northgrid</t>
  </si>
  <si>
    <t>superb</t>
  </si>
  <si>
    <t>supernemo</t>
  </si>
  <si>
    <t>t2k.org</t>
  </si>
  <si>
    <t>zeus</t>
  </si>
  <si>
    <t>Storage resource in use per VO (TB)</t>
  </si>
  <si>
    <t>t2k</t>
  </si>
  <si>
    <t>common</t>
  </si>
  <si>
    <t>Site Percentage of T2 Disk used</t>
  </si>
  <si>
    <t>Site percentage non LHC</t>
  </si>
  <si>
    <t>Reported only VOs occupying more than 50GB</t>
  </si>
  <si>
    <t>Effort (FTE)</t>
  </si>
  <si>
    <t>GridPP Funded</t>
  </si>
  <si>
    <t>Unfunded</t>
  </si>
  <si>
    <t>Name</t>
  </si>
  <si>
    <t>Month 1</t>
  </si>
  <si>
    <t>Month 2</t>
  </si>
  <si>
    <t>Month 3</t>
  </si>
  <si>
    <t>R. Long</t>
  </si>
  <si>
    <t>M. Doidge</t>
  </si>
  <si>
    <t>P. Love</t>
  </si>
  <si>
    <t>S. Jones</t>
  </si>
  <si>
    <t>R. Fay</t>
  </si>
  <si>
    <t>J. Bland</t>
  </si>
  <si>
    <t>A. Forti</t>
  </si>
  <si>
    <t>R. Frank</t>
  </si>
  <si>
    <t>A. McNab</t>
  </si>
  <si>
    <t>E. Korolkova</t>
  </si>
  <si>
    <t>M. Robinson</t>
  </si>
  <si>
    <t>EGI Funded Posts (FTE)</t>
  </si>
  <si>
    <t>EGI Funded</t>
  </si>
  <si>
    <t>GridPP Quarterly Report</t>
  </si>
  <si>
    <t>Area</t>
  </si>
  <si>
    <t>NorthGrid</t>
  </si>
  <si>
    <t>16Q2</t>
  </si>
  <si>
    <t>Progress over last Quarter</t>
  </si>
  <si>
    <t>Work area</t>
  </si>
  <si>
    <t>Successes</t>
  </si>
  <si>
    <t>Problems/Issues</t>
  </si>
  <si>
    <t>Getting uboone jobs running
SL7 tarball work
SL7 feasibility tests
Discussions with T2K to host more data.</t>
  </si>
  <si>
    <t>uboone jobs!
Prelim UI tarball, involvement with MR WG
Moving towards SL7 next year
T2K transfers work</t>
  </si>
  <si>
    <t>Note:To get multiple lines per box use Alt-Return</t>
  </si>
  <si>
    <t>Insitute or area specific risks</t>
  </si>
  <si>
    <t>Risk</t>
  </si>
  <si>
    <t>Mitigating Action</t>
  </si>
  <si>
    <t>Slow to decommission SL5 pool nodes.</t>
  </si>
  <si>
    <t>SL5 DPM still supported, big August downtime will be used to reinstall others.</t>
  </si>
  <si>
    <t>Objectives and Deliverables for Last Quarter</t>
  </si>
  <si>
    <t>Objective/Deliverable</t>
  </si>
  <si>
    <t>Due Date</t>
  </si>
  <si>
    <t>Metric/Output</t>
  </si>
  <si>
    <t xml:space="preserve">
More VOs supported.
Tarball work
Cluster tweaks
Upgrade Prep</t>
  </si>
  <si>
    <t xml:space="preserve">30/6/16
</t>
  </si>
  <si>
    <t>Increased support
New tarball releases, SL7 works started
Better throughput
A smoother cluster upgrade in August</t>
  </si>
  <si>
    <t>Objectives and Deliverables for Next Quarter</t>
  </si>
  <si>
    <t>Cluster Upgrade in August
IPv6 fist steps
SL5 expunged
Even more Vos supported</t>
  </si>
  <si>
    <t>Minimum downtime
IPv6 at last
Upgraded
All Lancaster user groups represented.</t>
  </si>
  <si>
    <t>EVAL Notes</t>
  </si>
  <si>
    <t>Publications</t>
  </si>
  <si>
    <t>Date</t>
  </si>
  <si>
    <t>Notes</t>
  </si>
  <si>
    <t>Collaborations</t>
  </si>
  <si>
    <t>Further Funding (eg external grants)</t>
  </si>
  <si>
    <t>Destination of ex staff and recruitment issues</t>
  </si>
  <si>
    <t>Dissemmination events</t>
  </si>
  <si>
    <t>Intellectual Property</t>
  </si>
  <si>
    <t>Spin out companies</t>
  </si>
  <si>
    <t>Roles held on committees and boards</t>
  </si>
  <si>
    <t>Other outputs and Knowledge</t>
  </si>
  <si>
    <t>S Jones, R Fay, J Bland</t>
  </si>
  <si>
    <t xml:space="preserve">Documentation
Talks
Talks
Admin
Admin
Admin
Admin
Admin
   “ 
   “ 
   “ 
   “ 
   “ 
   “ 
   “ 
   “ </t>
  </si>
  <si>
    <t xml:space="preserve">Wrote intro -How to Enable CGROUPS on Condor
Vac talk at Pitlochry (Gridpp36)
Admin for 3 clusters, vac, condor, torque, Hepsysman
Rebenchmarked all HW types in all cluster
DB system for cluster layouts (vac, condor, torque)
VAC work (mem/swap mon,  fs types, MJFs, +nodes)
Decomm. two CREAM CEs (not needed)
Routines (tickets, ARGUS banning,  VO/VOMS support (icecube, fermilab), certs, security updates, HW maint, rebuilds, space management)
Roll out of expanded monitoring and metric collection based on sensu and graphite/collectd
Recovered site from prolonged power cuts.
Procured and installed new Grid WNs, 528TB of new RAID6 storage.
Upgrading from YAIM-DPM 1.8.8 to Puppet-DPM 1.8.11.
</t>
  </si>
  <si>
    <t xml:space="preserve">
32 bit metric still used!</t>
  </si>
  <si>
    <t>Institute or area specific risks</t>
  </si>
  <si>
    <t xml:space="preserve">Still in discussion with CSD about IPv6 upgrades and removing network filtering.
Centos7
VAC not yet used by many VOs
</t>
  </si>
  <si>
    <t>Still waiting - Need firmware update. Not in our control.
Quite different to SL6. Will need testing for migration.
Needs VM process to be automatic, easy and well defined.</t>
  </si>
  <si>
    <t xml:space="preserve">IPV6 Test System
CSD Cluster Share + Explore Cloud Technologies VAC
Centos7 Tests
</t>
  </si>
  <si>
    <t>30/06/2016
30/06/2016
30/06/2016</t>
  </si>
  <si>
    <t>Still awaiting allocation. Asked for status.
Done, but continue to expand to 800 slots.
On going</t>
  </si>
  <si>
    <t xml:space="preserve">IPV6 Test System
CSD Cluster Share + Explore Cloud Technologies VAC
Centos7 Tests
Accounting system Data Flow Diagram
VAC Monitoring system (Data collection, Elastic search, Kibana, Grafana and similar)
Stubborn bug in ARC, kills tests, high priority
</t>
  </si>
  <si>
    <t>31/09/2016
31/09/2016
31/09/2016
31/09/2016
31/09/2016
31/08/2016</t>
  </si>
  <si>
    <t>Waiting for firmware to allow this.
Move to 800 slots
Ongoing. Will try to get service nodes on.
Possible option. Will clarify operation of subsystem.
Prototype plotting system.
Passes new argo-egi tests.</t>
  </si>
  <si>
    <t>Elena Korolkova</t>
  </si>
  <si>
    <t>Sheffield</t>
  </si>
  <si>
    <t>Operations</t>
  </si>
  <si>
    <r>
      <rPr>
        <sz val="9"/>
        <rFont val="Arial"/>
        <family val="2"/>
      </rPr>
      <t xml:space="preserve">dune vo has been set up in Sheffield and tested. dune vo has been registered with EGI. Publishing was fixed in the  last quater and torque server was tuned in this quater to allow more  non-LHC vo's jobs to run. CPU utilization is up but new accounting portal shows smaller CPU numbers. This needs to be investigated. </t>
    </r>
    <r>
      <rPr>
        <sz val="10"/>
        <rFont val="Arial"/>
        <family val="2"/>
      </rPr>
      <t xml:space="preserve"> Analysis abailability for ATLAS ( ASAP metric) is 99%. </t>
    </r>
  </si>
  <si>
    <t>There is still a problem with Perfsonar server. Needs to ask to open more ports.</t>
  </si>
  <si>
    <t xml:space="preserve"> Moving grid servers to ipv6 configured may cause lots of problem.</t>
  </si>
  <si>
    <t>Wait for  gaining more experience and proper instructions for ipv6 configuration</t>
  </si>
  <si>
    <t xml:space="preserve">Dune vo is now supported by UK and running at Sheffield. Good site availability. There are still not enough open ports for personar server.  </t>
  </si>
  <si>
    <t xml:space="preserve"> 30 June 2016</t>
  </si>
  <si>
    <t>Check accounting. Perfsonar: open the ports.</t>
  </si>
  <si>
    <t xml:space="preserve"> Date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</si>
</sst>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 ;[Red]\-#,##0\ "/>
    <numFmt numFmtId="166" formatCode="0.0"/>
    <numFmt numFmtId="167" formatCode="m/d/yyyy"/>
    <numFmt numFmtId="168" formatCode="d\-mmm\-yy"/>
  </numFmts>
  <fonts count="47">
    <font>
      <sz val="10"/>
      <name val="Arial"/>
      <family val="2"/>
    </font>
    <font>
      <b/>
      <sz val="10"/>
      <name val="Arial"/>
      <family val="2"/>
    </font>
    <font>
      <sz val="10"/>
      <color indexed="39"/>
      <name val="Arial"/>
      <family val="2"/>
    </font>
    <font>
      <sz val="10"/>
      <color indexed="16"/>
      <name val="Arial"/>
      <family val="2"/>
    </font>
    <font>
      <u val="single"/>
      <sz val="10"/>
      <color indexed="39"/>
      <name val="Arial"/>
      <family val="2"/>
    </font>
    <font>
      <sz val="10"/>
      <color indexed="60"/>
      <name val="Arial"/>
      <family val="2"/>
    </font>
    <font>
      <sz val="10"/>
      <color indexed="18"/>
      <name val="Arial"/>
      <family val="2"/>
    </font>
    <font>
      <b/>
      <sz val="10"/>
      <color indexed="39"/>
      <name val="Arial"/>
      <family val="2"/>
    </font>
    <font>
      <sz val="10"/>
      <color indexed="12"/>
      <name val="Arial"/>
      <family val="2"/>
    </font>
    <font>
      <sz val="10"/>
      <color indexed="10"/>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Arial"/>
      <family val="2"/>
    </font>
    <font>
      <sz val="10"/>
      <color indexed="8"/>
      <name val="DejaVu LGC San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7"/>
        <bgColor indexed="64"/>
      </patternFill>
    </fill>
    <fill>
      <patternFill patternType="solid">
        <fgColor indexed="27"/>
        <bgColor indexed="64"/>
      </patternFill>
    </fill>
    <fill>
      <patternFill patternType="solid">
        <fgColor indexed="52"/>
        <bgColor indexed="64"/>
      </patternFill>
    </fill>
    <fill>
      <patternFill patternType="solid">
        <fgColor indexed="60"/>
        <bgColor indexed="64"/>
      </patternFill>
    </fill>
    <fill>
      <patternFill patternType="solid">
        <fgColor indexed="46"/>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57"/>
        <bgColor indexed="64"/>
      </patternFill>
    </fill>
    <fill>
      <patternFill patternType="solid">
        <fgColor indexed="21"/>
        <bgColor indexed="64"/>
      </patternFill>
    </fill>
    <fill>
      <patternFill patternType="solid">
        <fgColor indexed="50"/>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style="thick">
        <color indexed="8"/>
      </right>
      <top style="thick">
        <color indexed="8"/>
      </top>
      <bottom style="thick">
        <color indexed="8"/>
      </bottom>
    </border>
    <border>
      <left style="thick">
        <color indexed="8"/>
      </left>
      <right>
        <color indexed="63"/>
      </right>
      <top>
        <color indexed="63"/>
      </top>
      <bottom>
        <color indexed="63"/>
      </bottom>
    </border>
    <border>
      <left style="thick">
        <color indexed="8"/>
      </left>
      <right>
        <color indexed="63"/>
      </right>
      <top>
        <color indexed="63"/>
      </top>
      <bottom style="thick">
        <color indexed="8"/>
      </bottom>
    </border>
    <border>
      <left style="thick">
        <color indexed="8"/>
      </left>
      <right style="thick">
        <color indexed="8"/>
      </right>
      <top style="thick">
        <color indexed="8"/>
      </top>
      <bottom>
        <color indexed="63"/>
      </bottom>
    </border>
    <border>
      <left>
        <color indexed="63"/>
      </left>
      <right style="thick">
        <color indexed="8"/>
      </right>
      <top style="thick">
        <color indexed="8"/>
      </top>
      <bottom>
        <color indexed="63"/>
      </bottom>
    </border>
    <border>
      <left>
        <color indexed="63"/>
      </left>
      <right style="thick">
        <color indexed="8"/>
      </right>
      <top style="thick">
        <color indexed="8"/>
      </top>
      <bottom style="thick">
        <color indexed="8"/>
      </bottom>
    </border>
    <border>
      <left>
        <color indexed="63"/>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color indexed="63"/>
      </right>
      <top style="thick">
        <color indexed="8"/>
      </top>
      <bottom>
        <color indexed="63"/>
      </bottom>
    </border>
    <border>
      <left style="thick">
        <color indexed="8"/>
      </left>
      <right>
        <color indexed="63"/>
      </right>
      <top style="thick">
        <color indexed="8"/>
      </top>
      <bottom>
        <color indexed="63"/>
      </bottom>
    </border>
    <border>
      <left style="thick">
        <color indexed="8"/>
      </left>
      <right>
        <color indexed="63"/>
      </right>
      <top style="thick">
        <color indexed="8"/>
      </top>
      <bottom style="thick">
        <color indexed="8"/>
      </bottom>
    </border>
    <border>
      <left style="thick">
        <color indexed="8"/>
      </left>
      <right style="thick">
        <color indexed="8"/>
      </right>
      <top>
        <color indexed="63"/>
      </top>
      <bottom>
        <color indexed="63"/>
      </bottom>
    </border>
    <border>
      <left>
        <color indexed="63"/>
      </left>
      <right style="thick">
        <color indexed="8"/>
      </right>
      <top>
        <color indexed="63"/>
      </top>
      <bottom style="thick">
        <color indexed="8"/>
      </bottom>
    </border>
    <border>
      <left>
        <color indexed="63"/>
      </left>
      <right>
        <color indexed="63"/>
      </right>
      <top style="thick">
        <color indexed="8"/>
      </top>
      <bottom style="thick">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lignment/>
      <protection/>
    </xf>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8" fillId="0" borderId="0">
      <alignment horizontal="left"/>
      <protection/>
    </xf>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3">
    <xf numFmtId="0" fontId="0" fillId="0" borderId="0" xfId="0" applyAlignment="1">
      <alignment/>
    </xf>
    <xf numFmtId="0" fontId="0" fillId="0" borderId="0" xfId="47">
      <alignment/>
      <protection/>
    </xf>
    <xf numFmtId="0" fontId="0" fillId="0" borderId="0" xfId="47" applyAlignment="1">
      <alignment horizontal="left"/>
      <protection/>
    </xf>
    <xf numFmtId="0" fontId="1" fillId="33" borderId="10" xfId="47" applyFont="1" applyFill="1" applyBorder="1">
      <alignment/>
      <protection/>
    </xf>
    <xf numFmtId="0" fontId="0" fillId="33" borderId="10" xfId="47" applyFill="1" applyBorder="1">
      <alignment/>
      <protection/>
    </xf>
    <xf numFmtId="0" fontId="0" fillId="34" borderId="10" xfId="47" applyFill="1" applyBorder="1">
      <alignment/>
      <protection/>
    </xf>
    <xf numFmtId="0" fontId="1" fillId="35" borderId="10" xfId="47" applyFont="1" applyFill="1" applyBorder="1">
      <alignment/>
      <protection/>
    </xf>
    <xf numFmtId="0" fontId="2" fillId="0" borderId="10" xfId="47" applyFont="1" applyBorder="1">
      <alignment/>
      <protection/>
    </xf>
    <xf numFmtId="0" fontId="0" fillId="36" borderId="11" xfId="47" applyFont="1" applyFill="1" applyBorder="1">
      <alignment/>
      <protection/>
    </xf>
    <xf numFmtId="0" fontId="0" fillId="37" borderId="10" xfId="47" applyFill="1" applyBorder="1">
      <alignment/>
      <protection/>
    </xf>
    <xf numFmtId="0" fontId="0" fillId="38" borderId="10" xfId="47" applyFill="1" applyBorder="1">
      <alignment/>
      <protection/>
    </xf>
    <xf numFmtId="0" fontId="0" fillId="0" borderId="0" xfId="47" applyBorder="1">
      <alignment/>
      <protection/>
    </xf>
    <xf numFmtId="0" fontId="0" fillId="39" borderId="12" xfId="47" applyFill="1" applyBorder="1">
      <alignment/>
      <protection/>
    </xf>
    <xf numFmtId="0" fontId="1" fillId="33" borderId="13" xfId="47" applyFont="1" applyFill="1" applyBorder="1" applyAlignment="1">
      <alignment horizontal="left"/>
      <protection/>
    </xf>
    <xf numFmtId="0" fontId="1" fillId="33" borderId="10" xfId="47" applyFont="1" applyFill="1" applyBorder="1" applyAlignment="1">
      <alignment horizontal="center"/>
      <protection/>
    </xf>
    <xf numFmtId="0" fontId="1" fillId="33" borderId="14" xfId="47" applyFont="1" applyFill="1" applyBorder="1" applyAlignment="1">
      <alignment horizontal="left"/>
      <protection/>
    </xf>
    <xf numFmtId="0" fontId="1" fillId="33" borderId="14" xfId="47" applyFont="1" applyFill="1" applyBorder="1">
      <alignment/>
      <protection/>
    </xf>
    <xf numFmtId="0" fontId="1" fillId="33" borderId="13" xfId="47" applyFont="1" applyFill="1" applyBorder="1">
      <alignment/>
      <protection/>
    </xf>
    <xf numFmtId="164" fontId="1" fillId="35" borderId="10" xfId="47" applyNumberFormat="1" applyFont="1" applyFill="1" applyBorder="1" applyAlignment="1">
      <alignment wrapText="1"/>
      <protection/>
    </xf>
    <xf numFmtId="0" fontId="0" fillId="0" borderId="10" xfId="47" applyFont="1" applyBorder="1" applyAlignment="1">
      <alignment wrapText="1"/>
      <protection/>
    </xf>
    <xf numFmtId="9" fontId="0" fillId="0" borderId="10" xfId="47" applyNumberFormat="1" applyBorder="1" applyAlignment="1">
      <alignment horizontal="left" wrapText="1"/>
      <protection/>
    </xf>
    <xf numFmtId="9" fontId="0" fillId="0" borderId="10" xfId="47" applyNumberFormat="1" applyBorder="1" applyAlignment="1">
      <alignment horizontal="left"/>
      <protection/>
    </xf>
    <xf numFmtId="9" fontId="0" fillId="0" borderId="10" xfId="47" applyNumberFormat="1" applyBorder="1">
      <alignment/>
      <protection/>
    </xf>
    <xf numFmtId="0" fontId="0" fillId="0" borderId="10" xfId="47" applyFont="1" applyBorder="1">
      <alignment/>
      <protection/>
    </xf>
    <xf numFmtId="0" fontId="3" fillId="0" borderId="0" xfId="47" applyFont="1">
      <alignment/>
      <protection/>
    </xf>
    <xf numFmtId="0" fontId="4" fillId="0" borderId="0" xfId="55" applyFont="1" applyBorder="1" applyAlignment="1" applyProtection="1">
      <alignment/>
      <protection/>
    </xf>
    <xf numFmtId="0" fontId="0" fillId="0" borderId="0" xfId="47" applyFont="1" applyBorder="1" applyAlignment="1">
      <alignment/>
      <protection/>
    </xf>
    <xf numFmtId="0" fontId="5" fillId="0" borderId="0" xfId="47" applyFont="1">
      <alignment/>
      <protection/>
    </xf>
    <xf numFmtId="0" fontId="6" fillId="0" borderId="0" xfId="47" applyFont="1">
      <alignment/>
      <protection/>
    </xf>
    <xf numFmtId="0" fontId="1" fillId="0" borderId="0" xfId="47" applyFont="1">
      <alignment/>
      <protection/>
    </xf>
    <xf numFmtId="0" fontId="1" fillId="35" borderId="10" xfId="47" applyFont="1" applyFill="1" applyBorder="1" applyAlignment="1">
      <alignment wrapText="1"/>
      <protection/>
    </xf>
    <xf numFmtId="0" fontId="1" fillId="35" borderId="15" xfId="47" applyFont="1" applyFill="1" applyBorder="1" applyAlignment="1">
      <alignment horizontal="center" wrapText="1"/>
      <protection/>
    </xf>
    <xf numFmtId="0" fontId="1" fillId="35" borderId="10" xfId="47" applyFont="1" applyFill="1" applyBorder="1" applyAlignment="1">
      <alignment horizontal="center" wrapText="1"/>
      <protection/>
    </xf>
    <xf numFmtId="17" fontId="0" fillId="0" borderId="0" xfId="47" applyNumberFormat="1">
      <alignment/>
      <protection/>
    </xf>
    <xf numFmtId="0" fontId="7" fillId="0" borderId="11" xfId="47" applyFont="1" applyBorder="1">
      <alignment/>
      <protection/>
    </xf>
    <xf numFmtId="0" fontId="2" fillId="0" borderId="0" xfId="47" applyFont="1" applyBorder="1">
      <alignment/>
      <protection/>
    </xf>
    <xf numFmtId="0" fontId="2" fillId="0" borderId="13" xfId="47" applyFont="1" applyBorder="1">
      <alignment/>
      <protection/>
    </xf>
    <xf numFmtId="0" fontId="2" fillId="0" borderId="16" xfId="47" applyFont="1" applyBorder="1">
      <alignment/>
      <protection/>
    </xf>
    <xf numFmtId="0" fontId="1" fillId="40" borderId="17" xfId="47" applyFont="1" applyFill="1" applyBorder="1" applyAlignment="1">
      <alignment wrapText="1"/>
      <protection/>
    </xf>
    <xf numFmtId="17" fontId="7" fillId="35" borderId="10" xfId="47" applyNumberFormat="1" applyFont="1" applyFill="1" applyBorder="1" applyAlignment="1">
      <alignment horizontal="center" wrapText="1"/>
      <protection/>
    </xf>
    <xf numFmtId="17" fontId="1" fillId="40" borderId="10" xfId="47" applyNumberFormat="1" applyFont="1" applyFill="1" applyBorder="1">
      <alignment/>
      <protection/>
    </xf>
    <xf numFmtId="0" fontId="1" fillId="40" borderId="17" xfId="47" applyFont="1" applyFill="1" applyBorder="1">
      <alignment/>
      <protection/>
    </xf>
    <xf numFmtId="17" fontId="1" fillId="35" borderId="10" xfId="47" applyNumberFormat="1" applyFont="1" applyFill="1" applyBorder="1" applyAlignment="1">
      <alignment horizontal="center"/>
      <protection/>
    </xf>
    <xf numFmtId="0" fontId="1" fillId="40" borderId="10" xfId="47" applyFont="1" applyFill="1" applyBorder="1">
      <alignment/>
      <protection/>
    </xf>
    <xf numFmtId="0" fontId="1" fillId="40" borderId="15" xfId="47" applyFont="1" applyFill="1" applyBorder="1">
      <alignment/>
      <protection/>
    </xf>
    <xf numFmtId="0" fontId="0" fillId="0" borderId="0" xfId="47" applyFont="1" applyAlignment="1">
      <alignment wrapText="1"/>
      <protection/>
    </xf>
    <xf numFmtId="1" fontId="0" fillId="40" borderId="13" xfId="47" applyNumberFormat="1" applyFill="1" applyBorder="1">
      <alignment/>
      <protection/>
    </xf>
    <xf numFmtId="1" fontId="0" fillId="40" borderId="10" xfId="47" applyNumberFormat="1" applyFill="1" applyBorder="1">
      <alignment/>
      <protection/>
    </xf>
    <xf numFmtId="0" fontId="0" fillId="41" borderId="10" xfId="47" applyFill="1" applyBorder="1">
      <alignment/>
      <protection/>
    </xf>
    <xf numFmtId="0" fontId="1" fillId="0" borderId="10" xfId="47" applyFont="1" applyBorder="1">
      <alignment/>
      <protection/>
    </xf>
    <xf numFmtId="0" fontId="0" fillId="40" borderId="17" xfId="47" applyFill="1" applyBorder="1">
      <alignment/>
      <protection/>
    </xf>
    <xf numFmtId="0" fontId="8" fillId="0" borderId="0" xfId="47" applyFont="1">
      <alignment/>
      <protection/>
    </xf>
    <xf numFmtId="0" fontId="1" fillId="35" borderId="13" xfId="47" applyFont="1" applyFill="1" applyBorder="1" applyAlignment="1">
      <alignment wrapText="1"/>
      <protection/>
    </xf>
    <xf numFmtId="0" fontId="1" fillId="35" borderId="18" xfId="47" applyFont="1" applyFill="1" applyBorder="1" applyAlignment="1">
      <alignment horizontal="center" wrapText="1"/>
      <protection/>
    </xf>
    <xf numFmtId="0" fontId="1" fillId="35" borderId="13" xfId="47" applyFont="1" applyFill="1" applyBorder="1" applyAlignment="1">
      <alignment horizontal="center" wrapText="1"/>
      <protection/>
    </xf>
    <xf numFmtId="0" fontId="1" fillId="35" borderId="14" xfId="47" applyFont="1" applyFill="1" applyBorder="1" applyAlignment="1">
      <alignment horizontal="center" wrapText="1"/>
      <protection/>
    </xf>
    <xf numFmtId="0" fontId="1" fillId="35" borderId="19" xfId="47" applyFont="1" applyFill="1" applyBorder="1" applyAlignment="1">
      <alignment horizontal="center" wrapText="1"/>
      <protection/>
    </xf>
    <xf numFmtId="0" fontId="1" fillId="35" borderId="17" xfId="47" applyFont="1" applyFill="1" applyBorder="1" applyAlignment="1">
      <alignment horizontal="center" wrapText="1"/>
      <protection/>
    </xf>
    <xf numFmtId="0" fontId="1" fillId="40" borderId="20" xfId="47" applyFont="1" applyFill="1" applyBorder="1">
      <alignment/>
      <protection/>
    </xf>
    <xf numFmtId="165" fontId="0" fillId="0" borderId="21" xfId="47" applyNumberFormat="1" applyBorder="1">
      <alignment/>
      <protection/>
    </xf>
    <xf numFmtId="10" fontId="0" fillId="0" borderId="10" xfId="47" applyNumberFormat="1" applyFont="1" applyBorder="1">
      <alignment/>
      <protection/>
    </xf>
    <xf numFmtId="10" fontId="0" fillId="40" borderId="10" xfId="47" applyNumberFormat="1" applyFill="1" applyBorder="1">
      <alignment/>
      <protection/>
    </xf>
    <xf numFmtId="1" fontId="0" fillId="40" borderId="10" xfId="47" applyNumberFormat="1" applyFont="1" applyFill="1" applyBorder="1">
      <alignment/>
      <protection/>
    </xf>
    <xf numFmtId="0" fontId="0" fillId="40" borderId="10" xfId="47" applyFill="1" applyBorder="1">
      <alignment/>
      <protection/>
    </xf>
    <xf numFmtId="0" fontId="0" fillId="40" borderId="20" xfId="47" applyFont="1" applyFill="1" applyBorder="1">
      <alignment/>
      <protection/>
    </xf>
    <xf numFmtId="0" fontId="0" fillId="0" borderId="0" xfId="47" applyFont="1">
      <alignment/>
      <protection/>
    </xf>
    <xf numFmtId="0" fontId="5" fillId="0" borderId="0" xfId="47" applyFont="1" applyBorder="1">
      <alignment/>
      <protection/>
    </xf>
    <xf numFmtId="0" fontId="0" fillId="0" borderId="10" xfId="47" applyFont="1" applyBorder="1" applyAlignment="1">
      <alignment horizontal="center"/>
      <protection/>
    </xf>
    <xf numFmtId="0" fontId="1" fillId="0" borderId="0" xfId="47" applyFont="1" applyBorder="1" applyAlignment="1">
      <alignment horizontal="center" wrapText="1"/>
      <protection/>
    </xf>
    <xf numFmtId="1" fontId="2" fillId="42" borderId="10" xfId="47" applyNumberFormat="1" applyFont="1" applyFill="1" applyBorder="1">
      <alignment/>
      <protection/>
    </xf>
    <xf numFmtId="0" fontId="0" fillId="0" borderId="22" xfId="47" applyFont="1" applyBorder="1" applyAlignment="1">
      <alignment horizontal="center"/>
      <protection/>
    </xf>
    <xf numFmtId="0" fontId="2" fillId="43" borderId="10" xfId="47" applyFont="1" applyFill="1" applyBorder="1">
      <alignment/>
      <protection/>
    </xf>
    <xf numFmtId="0" fontId="1" fillId="0" borderId="0" xfId="47" applyFont="1" applyBorder="1">
      <alignment/>
      <protection/>
    </xf>
    <xf numFmtId="0" fontId="0" fillId="0" borderId="0" xfId="47" applyBorder="1" applyAlignment="1">
      <alignment/>
      <protection/>
    </xf>
    <xf numFmtId="0" fontId="7" fillId="33" borderId="13" xfId="47" applyFont="1" applyFill="1" applyBorder="1" applyAlignment="1">
      <alignment textRotation="90"/>
      <protection/>
    </xf>
    <xf numFmtId="0" fontId="2" fillId="44" borderId="10" xfId="47" applyFont="1" applyFill="1" applyBorder="1">
      <alignment/>
      <protection/>
    </xf>
    <xf numFmtId="0" fontId="9" fillId="44" borderId="10" xfId="47" applyFont="1" applyFill="1" applyBorder="1">
      <alignment/>
      <protection/>
    </xf>
    <xf numFmtId="0" fontId="1" fillId="0" borderId="15" xfId="47" applyFont="1" applyBorder="1">
      <alignment/>
      <protection/>
    </xf>
    <xf numFmtId="0" fontId="2" fillId="45" borderId="10" xfId="47" applyFont="1" applyFill="1" applyBorder="1">
      <alignment/>
      <protection/>
    </xf>
    <xf numFmtId="0" fontId="2" fillId="46" borderId="10" xfId="47" applyFont="1" applyFill="1" applyBorder="1">
      <alignment/>
      <protection/>
    </xf>
    <xf numFmtId="0" fontId="1" fillId="33" borderId="10" xfId="47" applyFont="1" applyFill="1" applyBorder="1" applyAlignment="1">
      <alignment textRotation="90"/>
      <protection/>
    </xf>
    <xf numFmtId="0" fontId="1" fillId="33" borderId="15" xfId="47" applyFont="1" applyFill="1" applyBorder="1" applyAlignment="1">
      <alignment textRotation="90" wrapText="1"/>
      <protection/>
    </xf>
    <xf numFmtId="0" fontId="1" fillId="0" borderId="17" xfId="47" applyFont="1" applyBorder="1">
      <alignment/>
      <protection/>
    </xf>
    <xf numFmtId="2" fontId="2" fillId="0" borderId="22" xfId="47" applyNumberFormat="1" applyFont="1" applyBorder="1">
      <alignment/>
      <protection/>
    </xf>
    <xf numFmtId="2" fontId="2" fillId="0" borderId="10" xfId="47" applyNumberFormat="1" applyFont="1" applyBorder="1">
      <alignment/>
      <protection/>
    </xf>
    <xf numFmtId="2" fontId="1" fillId="0" borderId="20" xfId="47" applyNumberFormat="1" applyFont="1" applyBorder="1">
      <alignment/>
      <protection/>
    </xf>
    <xf numFmtId="2" fontId="2" fillId="0" borderId="15" xfId="47" applyNumberFormat="1" applyFont="1" applyBorder="1">
      <alignment/>
      <protection/>
    </xf>
    <xf numFmtId="2" fontId="0" fillId="0" borderId="10" xfId="47" applyNumberFormat="1" applyFont="1" applyBorder="1">
      <alignment/>
      <protection/>
    </xf>
    <xf numFmtId="2" fontId="1" fillId="0" borderId="10" xfId="47" applyNumberFormat="1" applyFont="1" applyBorder="1">
      <alignment/>
      <protection/>
    </xf>
    <xf numFmtId="0" fontId="9" fillId="0" borderId="0" xfId="47" applyFont="1">
      <alignment/>
      <protection/>
    </xf>
    <xf numFmtId="9" fontId="0" fillId="0" borderId="0" xfId="47" applyNumberFormat="1">
      <alignment/>
      <protection/>
    </xf>
    <xf numFmtId="0" fontId="1" fillId="35" borderId="20" xfId="47" applyFont="1" applyFill="1" applyBorder="1" applyAlignment="1">
      <alignment wrapText="1"/>
      <protection/>
    </xf>
    <xf numFmtId="0" fontId="1" fillId="35" borderId="15" xfId="47" applyFont="1" applyFill="1" applyBorder="1" applyAlignment="1">
      <alignment wrapText="1"/>
      <protection/>
    </xf>
    <xf numFmtId="0" fontId="1" fillId="35" borderId="19" xfId="47" applyFont="1" applyFill="1" applyBorder="1" applyAlignment="1">
      <alignment wrapText="1"/>
      <protection/>
    </xf>
    <xf numFmtId="0" fontId="1" fillId="0" borderId="12" xfId="47" applyFont="1" applyBorder="1">
      <alignment/>
      <protection/>
    </xf>
    <xf numFmtId="166" fontId="0" fillId="0" borderId="17" xfId="47" applyNumberFormat="1" applyBorder="1">
      <alignment/>
      <protection/>
    </xf>
    <xf numFmtId="166" fontId="0" fillId="0" borderId="22" xfId="47" applyNumberFormat="1" applyBorder="1">
      <alignment/>
      <protection/>
    </xf>
    <xf numFmtId="166" fontId="0" fillId="0" borderId="10" xfId="47" applyNumberFormat="1" applyBorder="1">
      <alignment/>
      <protection/>
    </xf>
    <xf numFmtId="0" fontId="1" fillId="0" borderId="20" xfId="47" applyFont="1" applyBorder="1">
      <alignment/>
      <protection/>
    </xf>
    <xf numFmtId="166" fontId="0" fillId="0" borderId="10" xfId="47" applyNumberFormat="1" applyFont="1" applyBorder="1">
      <alignment/>
      <protection/>
    </xf>
    <xf numFmtId="166" fontId="0" fillId="0" borderId="15" xfId="47" applyNumberFormat="1" applyFont="1" applyBorder="1">
      <alignment/>
      <protection/>
    </xf>
    <xf numFmtId="166" fontId="1" fillId="0" borderId="10" xfId="47" applyNumberFormat="1" applyFont="1" applyBorder="1">
      <alignment/>
      <protection/>
    </xf>
    <xf numFmtId="0" fontId="1" fillId="40" borderId="20" xfId="47" applyFont="1" applyFill="1" applyBorder="1" applyAlignment="1">
      <alignment wrapText="1"/>
      <protection/>
    </xf>
    <xf numFmtId="0" fontId="1" fillId="40" borderId="15" xfId="47" applyFont="1" applyFill="1" applyBorder="1" applyAlignment="1">
      <alignment wrapText="1"/>
      <protection/>
    </xf>
    <xf numFmtId="0" fontId="1" fillId="40" borderId="13" xfId="47" applyFont="1" applyFill="1" applyBorder="1" applyAlignment="1">
      <alignment wrapText="1"/>
      <protection/>
    </xf>
    <xf numFmtId="0" fontId="1" fillId="40" borderId="19" xfId="47" applyFont="1" applyFill="1" applyBorder="1" applyAlignment="1">
      <alignment wrapText="1"/>
      <protection/>
    </xf>
    <xf numFmtId="0" fontId="1" fillId="40" borderId="13" xfId="47" applyFont="1" applyFill="1" applyBorder="1" applyAlignment="1">
      <alignment horizontal="center" wrapText="1"/>
      <protection/>
    </xf>
    <xf numFmtId="0" fontId="1" fillId="40" borderId="14" xfId="47" applyFont="1" applyFill="1" applyBorder="1" applyAlignment="1">
      <alignment horizontal="center" wrapText="1"/>
      <protection/>
    </xf>
    <xf numFmtId="0" fontId="1" fillId="0" borderId="13" xfId="47" applyFont="1" applyBorder="1" applyAlignment="1">
      <alignment wrapText="1"/>
      <protection/>
    </xf>
    <xf numFmtId="0" fontId="1" fillId="0" borderId="19" xfId="47" applyFont="1" applyBorder="1" applyAlignment="1">
      <alignment wrapText="1"/>
      <protection/>
    </xf>
    <xf numFmtId="0" fontId="1" fillId="0" borderId="13" xfId="47" applyFont="1" applyBorder="1" applyAlignment="1">
      <alignment horizontal="center" wrapText="1"/>
      <protection/>
    </xf>
    <xf numFmtId="0" fontId="1" fillId="0" borderId="14" xfId="47" applyFont="1" applyBorder="1" applyAlignment="1">
      <alignment horizontal="center" wrapText="1"/>
      <protection/>
    </xf>
    <xf numFmtId="0" fontId="0" fillId="0" borderId="0" xfId="46" applyFont="1" applyBorder="1">
      <alignment/>
      <protection/>
    </xf>
    <xf numFmtId="0" fontId="1" fillId="33" borderId="10" xfId="46" applyFont="1" applyFill="1" applyBorder="1">
      <alignment/>
      <protection/>
    </xf>
    <xf numFmtId="0" fontId="0" fillId="33" borderId="10" xfId="46" applyFont="1" applyFill="1" applyBorder="1">
      <alignment/>
      <protection/>
    </xf>
    <xf numFmtId="0" fontId="1" fillId="35" borderId="17" xfId="46" applyFont="1" applyFill="1" applyBorder="1">
      <alignment/>
      <protection/>
    </xf>
    <xf numFmtId="0" fontId="0" fillId="0" borderId="17" xfId="46" applyFont="1" applyBorder="1">
      <alignment/>
      <protection/>
    </xf>
    <xf numFmtId="0" fontId="1" fillId="35" borderId="10" xfId="46" applyFont="1" applyFill="1" applyBorder="1">
      <alignment/>
      <protection/>
    </xf>
    <xf numFmtId="0" fontId="0" fillId="0" borderId="10" xfId="46" applyFont="1" applyBorder="1">
      <alignment/>
      <protection/>
    </xf>
    <xf numFmtId="0" fontId="1" fillId="0" borderId="0" xfId="46" applyFont="1" applyBorder="1">
      <alignment/>
      <protection/>
    </xf>
    <xf numFmtId="0" fontId="1" fillId="33" borderId="20" xfId="46" applyFont="1" applyFill="1" applyBorder="1">
      <alignment/>
      <protection/>
    </xf>
    <xf numFmtId="0" fontId="1" fillId="33" borderId="23" xfId="46" applyFont="1" applyFill="1" applyBorder="1" applyAlignment="1">
      <alignment wrapText="1"/>
      <protection/>
    </xf>
    <xf numFmtId="0" fontId="1" fillId="0" borderId="10" xfId="46" applyFont="1" applyBorder="1" applyAlignment="1">
      <alignment horizontal="center" vertical="center" wrapText="1"/>
      <protection/>
    </xf>
    <xf numFmtId="0" fontId="0" fillId="0" borderId="10" xfId="46" applyFont="1" applyBorder="1" applyAlignment="1">
      <alignment horizontal="center" vertical="center" wrapText="1"/>
      <protection/>
    </xf>
    <xf numFmtId="0" fontId="0" fillId="0" borderId="0" xfId="46" applyFont="1" applyBorder="1" applyAlignment="1">
      <alignment horizontal="center" vertical="center" wrapText="1"/>
      <protection/>
    </xf>
    <xf numFmtId="0" fontId="1" fillId="0" borderId="0" xfId="46" applyFont="1">
      <alignment/>
      <protection/>
    </xf>
    <xf numFmtId="0" fontId="0" fillId="0" borderId="0" xfId="46">
      <alignment/>
      <protection/>
    </xf>
    <xf numFmtId="167" fontId="0" fillId="0" borderId="10" xfId="46" applyNumberFormat="1" applyBorder="1" applyAlignment="1">
      <alignment horizontal="center" vertical="center"/>
      <protection/>
    </xf>
    <xf numFmtId="0" fontId="0" fillId="0" borderId="0" xfId="46" applyFont="1">
      <alignment/>
      <protection/>
    </xf>
    <xf numFmtId="0" fontId="0" fillId="0" borderId="0" xfId="0" applyFont="1" applyBorder="1" applyAlignment="1">
      <alignment/>
    </xf>
    <xf numFmtId="0" fontId="1" fillId="33" borderId="24" xfId="0" applyFont="1" applyFill="1" applyBorder="1" applyAlignment="1">
      <alignment/>
    </xf>
    <xf numFmtId="0" fontId="0" fillId="33" borderId="24" xfId="0" applyFont="1" applyFill="1" applyBorder="1" applyAlignment="1">
      <alignment/>
    </xf>
    <xf numFmtId="0" fontId="1" fillId="35" borderId="25" xfId="0" applyFont="1" applyFill="1" applyBorder="1" applyAlignment="1">
      <alignment/>
    </xf>
    <xf numFmtId="0" fontId="0" fillId="0" borderId="25" xfId="0" applyFont="1" applyFill="1" applyBorder="1" applyAlignment="1">
      <alignment/>
    </xf>
    <xf numFmtId="0" fontId="1" fillId="35" borderId="24" xfId="0" applyFont="1" applyFill="1" applyBorder="1" applyAlignment="1">
      <alignment/>
    </xf>
    <xf numFmtId="0" fontId="0" fillId="0" borderId="24" xfId="0" applyFont="1" applyFill="1" applyBorder="1" applyAlignment="1">
      <alignment/>
    </xf>
    <xf numFmtId="0" fontId="1" fillId="0" borderId="0" xfId="0" applyFont="1" applyBorder="1" applyAlignment="1">
      <alignment/>
    </xf>
    <xf numFmtId="0" fontId="1" fillId="33" borderId="26" xfId="0" applyFont="1" applyFill="1" applyBorder="1" applyAlignment="1">
      <alignment/>
    </xf>
    <xf numFmtId="0" fontId="1" fillId="33" borderId="27" xfId="0" applyFont="1" applyFill="1" applyBorder="1" applyAlignment="1">
      <alignment wrapText="1"/>
    </xf>
    <xf numFmtId="0" fontId="1" fillId="0" borderId="24" xfId="0" applyFont="1" applyBorder="1" applyAlignment="1">
      <alignment vertical="top" wrapText="1"/>
    </xf>
    <xf numFmtId="0" fontId="0" fillId="0" borderId="24" xfId="0" applyFont="1" applyBorder="1" applyAlignment="1">
      <alignment vertical="top" wrapText="1"/>
    </xf>
    <xf numFmtId="0" fontId="0" fillId="0" borderId="0" xfId="0" applyFont="1" applyBorder="1" applyAlignment="1">
      <alignment vertical="top" wrapText="1"/>
    </xf>
    <xf numFmtId="0" fontId="1"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0" fontId="0" fillId="0" borderId="13" xfId="47" applyFont="1" applyBorder="1" applyAlignment="1">
      <alignment/>
      <protection/>
    </xf>
    <xf numFmtId="0" fontId="0" fillId="0" borderId="16" xfId="47" applyFont="1" applyBorder="1" applyAlignment="1">
      <alignment/>
      <protection/>
    </xf>
    <xf numFmtId="0" fontId="0" fillId="0" borderId="21" xfId="47" applyFont="1" applyBorder="1" applyAlignment="1">
      <alignment/>
      <protection/>
    </xf>
    <xf numFmtId="0" fontId="0" fillId="0" borderId="22" xfId="47" applyFont="1" applyBorder="1" applyAlignment="1">
      <alignment/>
      <protection/>
    </xf>
    <xf numFmtId="0" fontId="1" fillId="33" borderId="10" xfId="47" applyFont="1" applyFill="1" applyBorder="1" applyAlignment="1">
      <alignment/>
      <protection/>
    </xf>
    <xf numFmtId="0" fontId="1" fillId="33" borderId="13" xfId="47" applyFont="1" applyFill="1" applyBorder="1" applyAlignment="1">
      <alignment wrapText="1"/>
      <protection/>
    </xf>
    <xf numFmtId="0" fontId="1" fillId="33" borderId="13" xfId="47" applyFont="1" applyFill="1" applyBorder="1" applyAlignment="1">
      <alignment horizontal="left"/>
      <protection/>
    </xf>
    <xf numFmtId="0" fontId="1" fillId="33" borderId="10" xfId="47" applyFont="1" applyFill="1" applyBorder="1" applyAlignment="1">
      <alignment horizontal="center"/>
      <protection/>
    </xf>
    <xf numFmtId="0" fontId="1" fillId="33" borderId="13" xfId="47" applyFont="1" applyFill="1" applyBorder="1" applyAlignment="1">
      <alignment/>
      <protection/>
    </xf>
    <xf numFmtId="0" fontId="0" fillId="0" borderId="10" xfId="47" applyFont="1" applyBorder="1" applyAlignment="1">
      <alignment horizontal="left"/>
      <protection/>
    </xf>
    <xf numFmtId="0" fontId="0" fillId="0" borderId="10" xfId="47" applyFont="1" applyBorder="1" applyAlignment="1">
      <alignment/>
      <protection/>
    </xf>
    <xf numFmtId="0" fontId="1" fillId="40" borderId="13" xfId="47" applyFont="1" applyFill="1" applyBorder="1" applyAlignment="1">
      <alignment horizontal="center"/>
      <protection/>
    </xf>
    <xf numFmtId="0" fontId="1" fillId="35" borderId="10" xfId="47" applyFont="1" applyFill="1" applyBorder="1" applyAlignment="1">
      <alignment horizontal="center" wrapText="1"/>
      <protection/>
    </xf>
    <xf numFmtId="0" fontId="1" fillId="35" borderId="23" xfId="47" applyFont="1" applyFill="1" applyBorder="1" applyAlignment="1">
      <alignment horizontal="center" wrapText="1"/>
      <protection/>
    </xf>
    <xf numFmtId="0" fontId="0" fillId="0" borderId="0" xfId="47" applyFont="1" applyBorder="1" applyAlignment="1">
      <alignment horizontal="right"/>
      <protection/>
    </xf>
    <xf numFmtId="0" fontId="1" fillId="0" borderId="10" xfId="47" applyFont="1" applyBorder="1" applyAlignment="1">
      <alignment horizontal="center"/>
      <protection/>
    </xf>
    <xf numFmtId="0" fontId="0" fillId="0" borderId="10" xfId="47" applyBorder="1" applyAlignment="1">
      <alignment/>
      <protection/>
    </xf>
    <xf numFmtId="0" fontId="1" fillId="35" borderId="10" xfId="47" applyFont="1" applyFill="1" applyBorder="1" applyAlignment="1">
      <alignment horizontal="center"/>
      <protection/>
    </xf>
    <xf numFmtId="0" fontId="1" fillId="35" borderId="15" xfId="47" applyFont="1" applyFill="1" applyBorder="1" applyAlignment="1">
      <alignment horizontal="center"/>
      <protection/>
    </xf>
    <xf numFmtId="0" fontId="1" fillId="40" borderId="10" xfId="47" applyFont="1" applyFill="1" applyBorder="1" applyAlignment="1">
      <alignment horizontal="center"/>
      <protection/>
    </xf>
    <xf numFmtId="0" fontId="1" fillId="33" borderId="23" xfId="46" applyFont="1" applyFill="1" applyBorder="1" applyAlignment="1">
      <alignment horizontal="center"/>
      <protection/>
    </xf>
    <xf numFmtId="0" fontId="1" fillId="33" borderId="15" xfId="46" applyFont="1" applyFill="1" applyBorder="1" applyAlignment="1">
      <alignment horizontal="center"/>
      <protection/>
    </xf>
    <xf numFmtId="0" fontId="0" fillId="0" borderId="10" xfId="46" applyFont="1" applyBorder="1" applyAlignment="1">
      <alignment horizontal="center" vertical="center" wrapText="1"/>
      <protection/>
    </xf>
    <xf numFmtId="0" fontId="1" fillId="33" borderId="10" xfId="46" applyFont="1" applyFill="1" applyBorder="1" applyAlignment="1">
      <alignment horizontal="center"/>
      <protection/>
    </xf>
    <xf numFmtId="0" fontId="1" fillId="33" borderId="13" xfId="46" applyFont="1" applyFill="1" applyBorder="1" applyAlignment="1">
      <alignment horizontal="center"/>
      <protection/>
    </xf>
    <xf numFmtId="0" fontId="0" fillId="0" borderId="20" xfId="46" applyFont="1" applyBorder="1" applyAlignment="1">
      <alignment horizontal="center" vertical="center" wrapText="1"/>
      <protection/>
    </xf>
    <xf numFmtId="0" fontId="0" fillId="0" borderId="10" xfId="46" applyFont="1" applyBorder="1" applyAlignment="1">
      <alignment wrapText="1"/>
      <protection/>
    </xf>
    <xf numFmtId="0" fontId="10" fillId="0" borderId="10" xfId="46" applyFont="1" applyBorder="1" applyAlignment="1">
      <alignment horizontal="center" vertical="center" wrapText="1"/>
      <protection/>
    </xf>
    <xf numFmtId="167" fontId="0" fillId="0" borderId="10" xfId="46" applyNumberFormat="1" applyFont="1" applyBorder="1" applyAlignment="1">
      <alignment horizontal="center" vertical="center" wrapText="1"/>
      <protection/>
    </xf>
    <xf numFmtId="0" fontId="1" fillId="33" borderId="20" xfId="46" applyFont="1" applyFill="1" applyBorder="1" applyAlignment="1">
      <alignment horizontal="center"/>
      <protection/>
    </xf>
    <xf numFmtId="168" fontId="0" fillId="0" borderId="10" xfId="46" applyNumberFormat="1" applyFont="1" applyBorder="1" applyAlignment="1">
      <alignment horizontal="center"/>
      <protection/>
    </xf>
    <xf numFmtId="0" fontId="0" fillId="0" borderId="10" xfId="46" applyFont="1" applyBorder="1" applyAlignment="1">
      <alignment horizontal="center" vertical="center"/>
      <protection/>
    </xf>
    <xf numFmtId="168" fontId="0" fillId="0" borderId="10" xfId="46" applyNumberFormat="1" applyBorder="1" applyAlignment="1">
      <alignment horizontal="center"/>
      <protection/>
    </xf>
    <xf numFmtId="167" fontId="0" fillId="0" borderId="10" xfId="46" applyNumberFormat="1" applyBorder="1" applyAlignment="1">
      <alignment horizontal="center" vertical="center"/>
      <protection/>
    </xf>
    <xf numFmtId="0" fontId="0" fillId="0" borderId="10" xfId="46" applyBorder="1" applyAlignment="1">
      <alignment horizontal="center" vertical="center" wrapText="1"/>
      <protection/>
    </xf>
    <xf numFmtId="0" fontId="0" fillId="0" borderId="10" xfId="46" applyBorder="1" applyAlignment="1">
      <alignment horizontal="center" vertical="center"/>
      <protection/>
    </xf>
    <xf numFmtId="0" fontId="1" fillId="33" borderId="27" xfId="0" applyFont="1" applyFill="1" applyBorder="1" applyAlignment="1">
      <alignment horizontal="center"/>
    </xf>
    <xf numFmtId="0" fontId="1" fillId="33" borderId="28" xfId="0" applyFont="1" applyFill="1" applyBorder="1" applyAlignment="1">
      <alignment horizontal="center"/>
    </xf>
    <xf numFmtId="0" fontId="8" fillId="0" borderId="24" xfId="0" applyFont="1" applyBorder="1" applyAlignment="1">
      <alignment vertical="top" wrapText="1"/>
    </xf>
    <xf numFmtId="0" fontId="0" fillId="0" borderId="24" xfId="0" applyFont="1" applyBorder="1" applyAlignment="1">
      <alignment vertical="top" wrapText="1"/>
    </xf>
    <xf numFmtId="0" fontId="1" fillId="33" borderId="24" xfId="0" applyFont="1" applyFill="1" applyBorder="1" applyAlignment="1">
      <alignment horizontal="center"/>
    </xf>
    <xf numFmtId="0" fontId="0" fillId="0" borderId="24" xfId="0" applyFont="1" applyBorder="1" applyAlignment="1">
      <alignment horizontal="left" vertical="top" wrapText="1"/>
    </xf>
    <xf numFmtId="0" fontId="10" fillId="0" borderId="24" xfId="0" applyFont="1" applyBorder="1" applyAlignment="1">
      <alignment horizontal="left" vertical="top" wrapText="1"/>
    </xf>
    <xf numFmtId="167" fontId="0" fillId="0" borderId="24" xfId="0" applyNumberFormat="1" applyFont="1" applyBorder="1" applyAlignment="1">
      <alignment horizontal="left" vertical="top" wrapText="1"/>
    </xf>
    <xf numFmtId="0" fontId="0" fillId="0" borderId="24" xfId="0" applyNumberFormat="1" applyFont="1" applyBorder="1" applyAlignment="1">
      <alignment horizontal="left" vertical="top" wrapText="1"/>
    </xf>
    <xf numFmtId="0" fontId="28" fillId="0" borderId="0" xfId="59" applyFont="1" applyBorder="1">
      <alignment horizontal="left"/>
      <protection/>
    </xf>
    <xf numFmtId="0" fontId="28" fillId="0" borderId="0" xfId="59">
      <alignment horizontal="left"/>
      <protection/>
    </xf>
    <xf numFmtId="0" fontId="1" fillId="47" borderId="29" xfId="59" applyFont="1" applyFill="1" applyBorder="1">
      <alignment horizontal="left"/>
      <protection/>
    </xf>
    <xf numFmtId="0" fontId="28" fillId="47" borderId="30" xfId="59" applyFont="1" applyFill="1" applyBorder="1">
      <alignment horizontal="left"/>
      <protection/>
    </xf>
    <xf numFmtId="0" fontId="1" fillId="35" borderId="31" xfId="59" applyFont="1" applyFill="1" applyBorder="1">
      <alignment horizontal="left"/>
      <protection/>
    </xf>
    <xf numFmtId="0" fontId="28" fillId="0" borderId="32" xfId="59" applyFont="1" applyFill="1" applyBorder="1">
      <alignment horizontal="left"/>
      <protection/>
    </xf>
    <xf numFmtId="0" fontId="1" fillId="35" borderId="33" xfId="59" applyFont="1" applyFill="1" applyBorder="1">
      <alignment horizontal="left"/>
      <protection/>
    </xf>
    <xf numFmtId="0" fontId="28" fillId="0" borderId="34" xfId="59" applyFill="1" applyBorder="1">
      <alignment horizontal="left"/>
      <protection/>
    </xf>
    <xf numFmtId="0" fontId="1" fillId="35" borderId="35" xfId="59" applyFont="1" applyFill="1" applyBorder="1">
      <alignment horizontal="left"/>
      <protection/>
    </xf>
    <xf numFmtId="0" fontId="28" fillId="0" borderId="36" xfId="59" applyFill="1" applyBorder="1">
      <alignment horizontal="left"/>
      <protection/>
    </xf>
    <xf numFmtId="0" fontId="1" fillId="0" borderId="0" xfId="59" applyFont="1" applyBorder="1">
      <alignment horizontal="left"/>
      <protection/>
    </xf>
    <xf numFmtId="0" fontId="1" fillId="47" borderId="37" xfId="59" applyFont="1" applyFill="1" applyBorder="1">
      <alignment horizontal="left"/>
      <protection/>
    </xf>
    <xf numFmtId="0" fontId="1" fillId="47" borderId="38" xfId="59" applyFont="1" applyFill="1" applyBorder="1" applyAlignment="1">
      <alignment wrapText="1"/>
      <protection/>
    </xf>
    <xf numFmtId="0" fontId="1" fillId="47" borderId="38" xfId="59" applyFont="1" applyFill="1" applyBorder="1" applyAlignment="1">
      <alignment horizontal="center"/>
      <protection/>
    </xf>
    <xf numFmtId="0" fontId="1" fillId="47" borderId="39" xfId="59" applyFont="1" applyFill="1" applyBorder="1" applyAlignment="1">
      <alignment horizontal="center"/>
      <protection/>
    </xf>
    <xf numFmtId="0" fontId="1" fillId="0" borderId="40" xfId="59" applyFont="1" applyBorder="1" applyAlignment="1">
      <alignment horizontal="center" vertical="center" wrapText="1"/>
      <protection/>
    </xf>
    <xf numFmtId="0" fontId="28" fillId="0" borderId="41" xfId="59" applyBorder="1" applyAlignment="1">
      <alignment horizontal="center" vertical="center" wrapText="1"/>
      <protection/>
    </xf>
    <xf numFmtId="0" fontId="28" fillId="0" borderId="42" xfId="59" applyBorder="1" applyAlignment="1">
      <alignment horizontal="left" vertical="center" wrapText="1"/>
      <protection/>
    </xf>
    <xf numFmtId="0" fontId="28" fillId="0" borderId="43" xfId="59" applyFont="1" applyBorder="1" applyAlignment="1">
      <alignment horizontal="left" vertical="center" wrapText="1"/>
      <protection/>
    </xf>
    <xf numFmtId="0" fontId="28" fillId="0" borderId="44" xfId="59" applyFont="1" applyBorder="1" applyAlignment="1">
      <alignment horizontal="left" vertical="center" wrapText="1"/>
      <protection/>
    </xf>
    <xf numFmtId="0" fontId="28" fillId="0" borderId="42" xfId="59" applyBorder="1" applyAlignment="1">
      <alignment horizontal="justify" vertical="center" wrapText="1"/>
      <protection/>
    </xf>
    <xf numFmtId="0" fontId="28" fillId="0" borderId="43" xfId="59" applyFont="1" applyBorder="1" applyAlignment="1">
      <alignment horizontal="justify" vertical="center" wrapText="1"/>
      <protection/>
    </xf>
    <xf numFmtId="0" fontId="28" fillId="0" borderId="45" xfId="59" applyFont="1" applyBorder="1" applyAlignment="1">
      <alignment horizontal="justify" vertical="center" wrapText="1"/>
      <protection/>
    </xf>
    <xf numFmtId="0" fontId="28" fillId="0" borderId="0" xfId="59" applyFont="1" applyBorder="1" applyAlignment="1">
      <alignment horizontal="center" vertical="center" wrapText="1"/>
      <protection/>
    </xf>
    <xf numFmtId="0" fontId="28" fillId="0" borderId="0" xfId="59" applyBorder="1">
      <alignment horizontal="left"/>
      <protection/>
    </xf>
    <xf numFmtId="0" fontId="1" fillId="47" borderId="46" xfId="59" applyFont="1" applyFill="1" applyBorder="1">
      <alignment horizontal="left"/>
      <protection/>
    </xf>
    <xf numFmtId="0" fontId="1" fillId="47" borderId="46" xfId="59" applyFont="1" applyFill="1" applyBorder="1" applyAlignment="1">
      <alignment horizontal="center"/>
      <protection/>
    </xf>
    <xf numFmtId="0" fontId="28" fillId="0" borderId="41" xfId="59" applyBorder="1" applyAlignment="1">
      <alignment horizontal="center" vertical="center" wrapText="1"/>
      <protection/>
    </xf>
    <xf numFmtId="0" fontId="28" fillId="0" borderId="41" xfId="59" applyFont="1" applyBorder="1" applyAlignment="1">
      <alignment horizontal="center" vertical="center" wrapText="1"/>
      <protection/>
    </xf>
    <xf numFmtId="0" fontId="28" fillId="0" borderId="47" xfId="59" applyBorder="1" applyAlignment="1">
      <alignment horizontal="center" vertical="center" wrapText="1"/>
      <protection/>
    </xf>
    <xf numFmtId="0" fontId="28" fillId="0" borderId="47" xfId="59" applyFont="1" applyBorder="1" applyAlignment="1">
      <alignment horizontal="center" vertical="center" wrapText="1"/>
      <protection/>
    </xf>
    <xf numFmtId="0" fontId="28" fillId="0" borderId="0" xfId="59" applyFont="1" applyBorder="1" applyAlignment="1">
      <alignment horizontal="left"/>
      <protection/>
    </xf>
    <xf numFmtId="0" fontId="29" fillId="0" borderId="48" xfId="59" applyFont="1" applyBorder="1" applyAlignment="1">
      <alignment horizontal="center" vertical="center" wrapText="1"/>
      <protection/>
    </xf>
    <xf numFmtId="0" fontId="29" fillId="0" borderId="43" xfId="59" applyFont="1" applyBorder="1" applyAlignment="1">
      <alignment horizontal="center" vertical="center" wrapText="1"/>
      <protection/>
    </xf>
    <xf numFmtId="0" fontId="29" fillId="0" borderId="45" xfId="59" applyFont="1" applyBorder="1" applyAlignment="1">
      <alignment horizontal="center" vertical="center" wrapText="1"/>
      <protection/>
    </xf>
    <xf numFmtId="167" fontId="28" fillId="0" borderId="41" xfId="59" applyNumberFormat="1" applyBorder="1" applyAlignment="1">
      <alignment horizontal="center" vertical="center" wrapText="1"/>
      <protection/>
    </xf>
    <xf numFmtId="167" fontId="28" fillId="0" borderId="41" xfId="59" applyNumberFormat="1" applyFont="1" applyBorder="1" applyAlignment="1">
      <alignment horizontal="center" vertical="center" wrapText="1"/>
      <protection/>
    </xf>
    <xf numFmtId="0" fontId="28" fillId="0" borderId="0" xfId="59" applyFont="1" applyBorder="1" applyAlignment="1">
      <alignment horizontal="left" wrapText="1"/>
      <protection/>
    </xf>
    <xf numFmtId="0" fontId="1" fillId="0" borderId="0" xfId="48" applyFont="1">
      <alignment/>
      <protection/>
    </xf>
    <xf numFmtId="0" fontId="0" fillId="0" borderId="0" xfId="48">
      <alignment/>
      <protection/>
    </xf>
    <xf numFmtId="0" fontId="1" fillId="47" borderId="37" xfId="48" applyFont="1" applyFill="1" applyBorder="1" applyAlignment="1">
      <alignment horizontal="center"/>
      <protection/>
    </xf>
    <xf numFmtId="0" fontId="1" fillId="47" borderId="49" xfId="48" applyFont="1" applyFill="1" applyBorder="1" applyAlignment="1">
      <alignment horizontal="center"/>
      <protection/>
    </xf>
    <xf numFmtId="0" fontId="1" fillId="47" borderId="30" xfId="48" applyFont="1" applyFill="1" applyBorder="1" applyAlignment="1">
      <alignment horizontal="center"/>
      <protection/>
    </xf>
    <xf numFmtId="0" fontId="0" fillId="0" borderId="29" xfId="48" applyFont="1" applyBorder="1" applyAlignment="1">
      <alignment horizontal="center" vertical="center" wrapText="1"/>
      <protection/>
    </xf>
    <xf numFmtId="15" fontId="0" fillId="0" borderId="24" xfId="48" applyNumberFormat="1" applyFont="1" applyBorder="1" applyAlignment="1">
      <alignment horizontal="center"/>
      <protection/>
    </xf>
    <xf numFmtId="0" fontId="0" fillId="0" borderId="34" xfId="48" applyFont="1" applyBorder="1" applyAlignment="1">
      <alignment horizontal="center" vertical="center"/>
      <protection/>
    </xf>
    <xf numFmtId="0" fontId="0" fillId="0" borderId="35" xfId="48" applyFont="1" applyBorder="1" applyAlignment="1">
      <alignment horizontal="center" vertical="center"/>
      <protection/>
    </xf>
    <xf numFmtId="15" fontId="0" fillId="0" borderId="24" xfId="48" applyNumberFormat="1" applyBorder="1" applyAlignment="1">
      <alignment horizontal="center"/>
      <protection/>
    </xf>
    <xf numFmtId="0" fontId="0" fillId="0" borderId="33" xfId="48" applyFont="1" applyBorder="1" applyAlignment="1">
      <alignment horizontal="center" vertical="center"/>
      <protection/>
    </xf>
    <xf numFmtId="14" fontId="0" fillId="0" borderId="24" xfId="48" applyNumberFormat="1" applyBorder="1" applyAlignment="1">
      <alignment horizontal="center" vertical="center"/>
      <protection/>
    </xf>
    <xf numFmtId="0" fontId="0" fillId="0" borderId="34" xfId="48" applyBorder="1" applyAlignment="1">
      <alignment horizontal="center" vertical="center" wrapText="1"/>
      <protection/>
    </xf>
    <xf numFmtId="14" fontId="0" fillId="0" borderId="50" xfId="48" applyNumberFormat="1" applyBorder="1" applyAlignment="1">
      <alignment horizontal="center" vertical="center"/>
      <protection/>
    </xf>
    <xf numFmtId="0" fontId="0" fillId="0" borderId="36" xfId="48"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Excel Built-in Excel Built-in Excel Built-in Excel Built-in Excel Built-in Excel Built-in Excel Built-in Normal" xfId="46"/>
    <cellStyle name="Excel Built-in Excel Built-in Excel Built-in Excel Built-in Excel Built-in Excel Built-in Excel Built-in Normal" xfId="47"/>
    <cellStyle name="Excel Built-in Normal"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33">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1"/>
          <bgColor indexed="52"/>
        </patternFill>
      </fill>
    </dxf>
    <dxf>
      <font>
        <b val="0"/>
        <sz val="10"/>
        <color indexed="8"/>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10"/>
          <bgColor indexed="60"/>
        </patternFill>
      </fill>
    </dxf>
    <dxf>
      <font>
        <b val="0"/>
        <sz val="10"/>
      </font>
      <fill>
        <patternFill patternType="solid">
          <fgColor indexed="51"/>
          <bgColor indexed="52"/>
        </patternFill>
      </fill>
    </dxf>
    <dxf>
      <font>
        <b val="0"/>
        <sz val="10"/>
        <color indexed="8"/>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1"/>
          <bgColor indexed="52"/>
        </patternFill>
      </fill>
    </dxf>
    <dxf>
      <font>
        <b val="0"/>
        <sz val="10"/>
        <color indexed="8"/>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
      <font>
        <b val="0"/>
        <sz val="10"/>
      </font>
      <fill>
        <patternFill patternType="solid">
          <fgColor indexed="10"/>
          <bgColor indexed="60"/>
        </patternFill>
      </fill>
    </dxf>
    <dxf>
      <font>
        <b val="0"/>
        <sz val="10"/>
      </font>
      <fill>
        <patternFill patternType="solid">
          <fgColor indexed="52"/>
          <bgColor indexed="53"/>
        </patternFill>
      </fill>
    </dxf>
    <dxf>
      <font>
        <b val="0"/>
        <sz val="10"/>
      </font>
      <fill>
        <patternFill patternType="solid">
          <fgColor indexed="57"/>
          <bgColor indexed="1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1FB714"/>
      <rgbColor rgb="00000090"/>
      <rgbColor rgb="00808000"/>
      <rgbColor rgb="00800080"/>
      <rgbColor rgb="00008080"/>
      <rgbColor rgb="00C0C0C0"/>
      <rgbColor rgb="00808080"/>
      <rgbColor rgb="009999FF"/>
      <rgbColor rgb="00993366"/>
      <rgbColor rgb="00F2F2F2"/>
      <rgbColor rgb="00CCFFFF"/>
      <rgbColor rgb="00660066"/>
      <rgbColor rgb="00FF8080"/>
      <rgbColor rgb="000066CC"/>
      <rgbColor rgb="00BFBFB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666699"/>
      <rgbColor rgb="00969696"/>
      <rgbColor rgb="00003366"/>
      <rgbColor rgb="0000B050"/>
      <rgbColor rgb="00003300"/>
      <rgbColor rgb="00333300"/>
      <rgbColor rgb="00DD0806"/>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prc.qmul.ac.uk/~lloyd/gridpp/uktest.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accounting-next.egi.eu/egi/country/United%20Kingdom/normcpu/SITE/DATE/2016/4/2016/6/all/onlygridjobs/" TargetMode="External" /></Relationships>
</file>

<file path=xl/worksheets/sheet1.xml><?xml version="1.0" encoding="utf-8"?>
<worksheet xmlns="http://schemas.openxmlformats.org/spreadsheetml/2006/main" xmlns:r="http://schemas.openxmlformats.org/officeDocument/2006/relationships">
  <sheetPr>
    <tabColor indexed="9"/>
    <pageSetUpPr fitToPage="1"/>
  </sheetPr>
  <dimension ref="A2:Q24"/>
  <sheetViews>
    <sheetView showGridLines="0" zoomScalePageLayoutView="0" workbookViewId="0" topLeftCell="B1">
      <selection activeCell="I11" sqref="I11"/>
    </sheetView>
  </sheetViews>
  <sheetFormatPr defaultColWidth="8.8515625" defaultRowHeight="12.75"/>
  <cols>
    <col min="1" max="1" width="12.00390625" style="1" customWidth="1"/>
    <col min="2" max="2" width="40.57421875" style="1" customWidth="1"/>
    <col min="3" max="3" width="23.8515625" style="2" customWidth="1"/>
    <col min="4" max="6" width="9.57421875" style="2" customWidth="1"/>
    <col min="7" max="16" width="8.7109375" style="1" customWidth="1"/>
    <col min="17" max="17" width="48.00390625" style="1" customWidth="1"/>
    <col min="18" max="22" width="8.7109375" style="1" customWidth="1"/>
    <col min="23" max="23" width="21.00390625" style="1" customWidth="1"/>
    <col min="24" max="16384" width="8.8515625" style="1" customWidth="1"/>
  </cols>
  <sheetData>
    <row r="2" spans="1:10" ht="12.75">
      <c r="A2" s="3" t="s">
        <v>0</v>
      </c>
      <c r="B2" s="4"/>
      <c r="G2" s="5"/>
      <c r="H2" s="145" t="s">
        <v>1</v>
      </c>
      <c r="I2" s="145"/>
      <c r="J2" s="145"/>
    </row>
    <row r="3" spans="1:10" ht="12.75">
      <c r="A3" s="6" t="s">
        <v>2</v>
      </c>
      <c r="B3" s="7" t="s">
        <v>3</v>
      </c>
      <c r="G3" s="8"/>
      <c r="H3" s="146" t="s">
        <v>4</v>
      </c>
      <c r="I3" s="146"/>
      <c r="J3" s="146"/>
    </row>
    <row r="4" spans="1:10" ht="12.75">
      <c r="A4" s="6" t="s">
        <v>5</v>
      </c>
      <c r="B4" s="7" t="s">
        <v>6</v>
      </c>
      <c r="G4" s="9"/>
      <c r="H4" s="147" t="s">
        <v>7</v>
      </c>
      <c r="I4" s="147"/>
      <c r="J4" s="147"/>
    </row>
    <row r="5" spans="1:10" ht="12.75">
      <c r="A5" s="6" t="s">
        <v>8</v>
      </c>
      <c r="B5" s="7" t="s">
        <v>9</v>
      </c>
      <c r="G5" s="10"/>
      <c r="H5" s="147" t="s">
        <v>10</v>
      </c>
      <c r="I5" s="147"/>
      <c r="J5" s="147"/>
    </row>
    <row r="6" spans="1:10" ht="12.75">
      <c r="A6" s="11"/>
      <c r="B6" s="11"/>
      <c r="G6" s="12"/>
      <c r="H6" s="148" t="s">
        <v>11</v>
      </c>
      <c r="I6" s="148"/>
      <c r="J6" s="148"/>
    </row>
    <row r="9" spans="1:17" ht="12.75" customHeight="1">
      <c r="A9" s="149" t="s">
        <v>12</v>
      </c>
      <c r="B9" s="150" t="s">
        <v>13</v>
      </c>
      <c r="C9" s="151" t="s">
        <v>14</v>
      </c>
      <c r="D9" s="152" t="str">
        <f>Resources!A11</f>
        <v>Lancaster</v>
      </c>
      <c r="E9" s="152"/>
      <c r="F9" s="152"/>
      <c r="G9" s="152" t="str">
        <f>Resources!A12</f>
        <v>Liverpool</v>
      </c>
      <c r="H9" s="152"/>
      <c r="I9" s="152"/>
      <c r="J9" s="152" t="str">
        <f>Resources!A13</f>
        <v>Manchester</v>
      </c>
      <c r="K9" s="152"/>
      <c r="L9" s="152"/>
      <c r="M9" s="152" t="str">
        <f>Resources!A14</f>
        <v>Sheffield</v>
      </c>
      <c r="N9" s="152"/>
      <c r="O9" s="152"/>
      <c r="P9" s="14"/>
      <c r="Q9" s="153" t="s">
        <v>15</v>
      </c>
    </row>
    <row r="10" spans="1:17" ht="12.75">
      <c r="A10" s="149"/>
      <c r="B10" s="150"/>
      <c r="C10" s="151"/>
      <c r="D10" s="15" t="s">
        <v>16</v>
      </c>
      <c r="E10" s="13" t="s">
        <v>17</v>
      </c>
      <c r="F10" s="13" t="s">
        <v>18</v>
      </c>
      <c r="G10" s="16" t="s">
        <v>16</v>
      </c>
      <c r="H10" s="17" t="s">
        <v>17</v>
      </c>
      <c r="I10" s="17" t="s">
        <v>18</v>
      </c>
      <c r="J10" s="16" t="s">
        <v>16</v>
      </c>
      <c r="K10" s="17" t="s">
        <v>17</v>
      </c>
      <c r="L10" s="17" t="s">
        <v>18</v>
      </c>
      <c r="M10" s="16" t="s">
        <v>16</v>
      </c>
      <c r="N10" s="17" t="s">
        <v>17</v>
      </c>
      <c r="O10" s="17" t="s">
        <v>18</v>
      </c>
      <c r="P10" s="17" t="s">
        <v>18</v>
      </c>
      <c r="Q10" s="153"/>
    </row>
    <row r="11" spans="1:17" ht="36.75" customHeight="1">
      <c r="A11" s="18" t="s">
        <v>19</v>
      </c>
      <c r="B11" s="19" t="s">
        <v>20</v>
      </c>
      <c r="C11" s="20">
        <v>1</v>
      </c>
      <c r="D11" s="21">
        <v>2.5</v>
      </c>
      <c r="E11" s="21">
        <v>2.73</v>
      </c>
      <c r="F11" s="21">
        <f>Resources!G21</f>
        <v>1.84</v>
      </c>
      <c r="G11" s="22">
        <v>2.1</v>
      </c>
      <c r="H11" s="22">
        <v>2.08</v>
      </c>
      <c r="I11" s="22">
        <f>Resources!G22</f>
        <v>1.5154894671623296</v>
      </c>
      <c r="J11" s="22">
        <v>1.3</v>
      </c>
      <c r="K11" s="22">
        <v>2.1</v>
      </c>
      <c r="L11" s="22">
        <f>Resources!G23</f>
        <v>1.4791224345364473</v>
      </c>
      <c r="M11" s="22">
        <v>1.78</v>
      </c>
      <c r="N11" s="22">
        <v>1.9</v>
      </c>
      <c r="O11" s="22">
        <f>Resources!G24</f>
        <v>1.3615384615384616</v>
      </c>
      <c r="P11" s="22">
        <f>Resources!G25</f>
        <v>1.5917098445595854</v>
      </c>
      <c r="Q11" s="23" t="s">
        <v>21</v>
      </c>
    </row>
    <row r="12" spans="1:17" ht="30" customHeight="1">
      <c r="A12" s="18" t="s">
        <v>22</v>
      </c>
      <c r="B12" s="19" t="s">
        <v>23</v>
      </c>
      <c r="C12" s="20">
        <v>1</v>
      </c>
      <c r="D12" s="21">
        <v>5.99</v>
      </c>
      <c r="E12" s="21">
        <v>6.66</v>
      </c>
      <c r="F12" s="21">
        <f>Resources!F21</f>
        <v>4.428640076886112</v>
      </c>
      <c r="G12" s="22">
        <v>4.11</v>
      </c>
      <c r="H12" s="22">
        <v>3.25</v>
      </c>
      <c r="I12" s="22">
        <f>Resources!F22</f>
        <v>1.7550782766205202</v>
      </c>
      <c r="J12" s="22">
        <v>3.95</v>
      </c>
      <c r="K12" s="22">
        <v>4.87</v>
      </c>
      <c r="L12" s="22">
        <f>Resources!F23</f>
        <v>3.1389914772727274</v>
      </c>
      <c r="M12" s="22">
        <v>5.61</v>
      </c>
      <c r="N12" s="22">
        <v>5.64</v>
      </c>
      <c r="O12" s="22">
        <f>Resources!F24</f>
        <v>3.343888537048765</v>
      </c>
      <c r="P12" s="22">
        <f>Resources!F25</f>
        <v>3.2342530815334163</v>
      </c>
      <c r="Q12" s="23" t="s">
        <v>24</v>
      </c>
    </row>
    <row r="13" spans="1:17" ht="25.5">
      <c r="A13" s="18" t="s">
        <v>25</v>
      </c>
      <c r="B13" s="19" t="s">
        <v>26</v>
      </c>
      <c r="C13" s="20" t="s">
        <v>27</v>
      </c>
      <c r="D13" s="21">
        <v>1</v>
      </c>
      <c r="E13" s="21">
        <v>1</v>
      </c>
      <c r="F13" s="21">
        <v>1</v>
      </c>
      <c r="G13" s="22">
        <v>1</v>
      </c>
      <c r="H13" s="22">
        <v>1</v>
      </c>
      <c r="I13" s="22">
        <v>0.99</v>
      </c>
      <c r="J13" s="22">
        <v>1</v>
      </c>
      <c r="K13" s="22">
        <v>1</v>
      </c>
      <c r="L13" s="22">
        <v>1</v>
      </c>
      <c r="M13" s="22">
        <v>1</v>
      </c>
      <c r="N13" s="22">
        <v>1</v>
      </c>
      <c r="O13" s="22">
        <v>1</v>
      </c>
      <c r="P13" s="22">
        <f>AVERAGE(F13,I13,L13,O13)</f>
        <v>0.9975</v>
      </c>
      <c r="Q13" s="23" t="s">
        <v>28</v>
      </c>
    </row>
    <row r="14" spans="1:17" ht="25.5">
      <c r="A14" s="18" t="s">
        <v>29</v>
      </c>
      <c r="B14" s="19" t="s">
        <v>30</v>
      </c>
      <c r="C14" s="20" t="s">
        <v>27</v>
      </c>
      <c r="D14" s="21">
        <v>1</v>
      </c>
      <c r="E14" s="21">
        <v>1</v>
      </c>
      <c r="F14" s="21">
        <v>1</v>
      </c>
      <c r="G14" s="22">
        <v>1</v>
      </c>
      <c r="H14" s="22">
        <v>1</v>
      </c>
      <c r="I14" s="22">
        <v>0.99</v>
      </c>
      <c r="J14" s="22">
        <v>1</v>
      </c>
      <c r="K14" s="22">
        <v>1</v>
      </c>
      <c r="L14" s="22">
        <v>1</v>
      </c>
      <c r="M14" s="22">
        <v>1</v>
      </c>
      <c r="N14" s="22">
        <v>1</v>
      </c>
      <c r="O14" s="22">
        <v>1</v>
      </c>
      <c r="P14" s="22">
        <f>AVERAGE(F14,I14,L14,O14)</f>
        <v>0.9975</v>
      </c>
      <c r="Q14" s="23"/>
    </row>
    <row r="15" spans="1:17" ht="24" customHeight="1">
      <c r="A15" s="18" t="s">
        <v>31</v>
      </c>
      <c r="B15" s="19" t="s">
        <v>32</v>
      </c>
      <c r="C15" s="20">
        <v>0.5</v>
      </c>
      <c r="D15" s="21">
        <v>0.25</v>
      </c>
      <c r="E15" s="21">
        <v>0.36</v>
      </c>
      <c r="F15" s="21">
        <f>Resources!O21</f>
        <v>0.6211838445481024</v>
      </c>
      <c r="G15" s="22">
        <v>0.63</v>
      </c>
      <c r="H15" s="22">
        <v>0.9</v>
      </c>
      <c r="I15" s="22">
        <f>Resources!O22</f>
        <v>1.0522268645471742</v>
      </c>
      <c r="J15" s="22">
        <v>0.51</v>
      </c>
      <c r="K15" s="22">
        <v>0.82</v>
      </c>
      <c r="L15" s="22">
        <f>Resources!O23</f>
        <v>0.7962236551450752</v>
      </c>
      <c r="M15" s="22">
        <v>0.15</v>
      </c>
      <c r="N15" s="22">
        <v>0.36</v>
      </c>
      <c r="O15" s="22">
        <f>Resources!O24</f>
        <v>0.6175680656149406</v>
      </c>
      <c r="P15" s="22">
        <f>Resources!O25</f>
        <v>0.7395834393952871</v>
      </c>
      <c r="Q15" s="19"/>
    </row>
    <row r="16" spans="1:17" ht="19.5" customHeight="1">
      <c r="A16" s="18" t="s">
        <v>33</v>
      </c>
      <c r="B16" s="19" t="s">
        <v>34</v>
      </c>
      <c r="C16" s="20">
        <v>0.5</v>
      </c>
      <c r="D16" s="21">
        <v>0.36</v>
      </c>
      <c r="E16" s="21">
        <v>0.3</v>
      </c>
      <c r="F16" s="21">
        <f>Resources!N21</f>
        <v>0.537412170981507</v>
      </c>
      <c r="G16" s="22">
        <v>0.73</v>
      </c>
      <c r="H16" s="22">
        <v>0.84</v>
      </c>
      <c r="I16" s="22">
        <f>Resources!N22</f>
        <v>0.9655959840626261</v>
      </c>
      <c r="J16" s="22">
        <v>0.72</v>
      </c>
      <c r="K16" s="22">
        <v>0.75</v>
      </c>
      <c r="L16" s="22">
        <f>Resources!N23</f>
        <v>0.657076870946025</v>
      </c>
      <c r="M16" s="22">
        <v>0.31</v>
      </c>
      <c r="N16" s="22">
        <v>0.31</v>
      </c>
      <c r="O16" s="22">
        <f>Resources!N24</f>
        <v>0.3540483821733822</v>
      </c>
      <c r="P16" s="22">
        <f>Resources!N25</f>
        <v>0.6174878039159258</v>
      </c>
      <c r="Q16" s="23"/>
    </row>
    <row r="18" ht="12.75">
      <c r="K18" s="24"/>
    </row>
    <row r="23" spans="1:2" ht="12.75">
      <c r="A23" s="1" t="s">
        <v>35</v>
      </c>
      <c r="B23" s="25" t="s">
        <v>36</v>
      </c>
    </row>
    <row r="24" spans="1:2" ht="12.75">
      <c r="A24" s="1" t="s">
        <v>37</v>
      </c>
      <c r="B24" s="25" t="s">
        <v>38</v>
      </c>
    </row>
  </sheetData>
  <sheetProtection selectLockedCells="1" selectUnlockedCells="1"/>
  <mergeCells count="13">
    <mergeCell ref="J9:L9"/>
    <mergeCell ref="M9:O9"/>
    <mergeCell ref="Q9:Q10"/>
    <mergeCell ref="H2:J2"/>
    <mergeCell ref="H3:J3"/>
    <mergeCell ref="H4:J4"/>
    <mergeCell ref="H5:J5"/>
    <mergeCell ref="H6:J6"/>
    <mergeCell ref="A9:A10"/>
    <mergeCell ref="B9:B10"/>
    <mergeCell ref="C9:C10"/>
    <mergeCell ref="D9:F9"/>
    <mergeCell ref="G9:I9"/>
  </mergeCells>
  <conditionalFormatting sqref="D11:F11">
    <cfRule type="cellIs" priority="1" dxfId="1" operator="greaterThanOrEqual" stopIfTrue="1">
      <formula>1</formula>
    </cfRule>
    <cfRule type="cellIs" priority="2" dxfId="0" operator="greaterThanOrEqual" stopIfTrue="1">
      <formula>0.95</formula>
    </cfRule>
    <cfRule type="cellIs" priority="3" dxfId="2" operator="lessThan" stopIfTrue="1">
      <formula>0.95</formula>
    </cfRule>
  </conditionalFormatting>
  <conditionalFormatting sqref="D12:F12">
    <cfRule type="cellIs" priority="4" dxfId="1" operator="greaterThanOrEqual" stopIfTrue="1">
      <formula>1</formula>
    </cfRule>
    <cfRule type="cellIs" priority="5" dxfId="0" operator="greaterThanOrEqual" stopIfTrue="1">
      <formula>0.95</formula>
    </cfRule>
    <cfRule type="cellIs" priority="6" dxfId="2" operator="lessThan" stopIfTrue="1">
      <formula>0.95</formula>
    </cfRule>
  </conditionalFormatting>
  <conditionalFormatting sqref="D13:F14">
    <cfRule type="cellIs" priority="7" dxfId="1" operator="greaterThanOrEqual" stopIfTrue="1">
      <formula>0.95</formula>
    </cfRule>
    <cfRule type="cellIs" priority="8" dxfId="0" operator="greaterThanOrEqual" stopIfTrue="1">
      <formula>0.9</formula>
    </cfRule>
    <cfRule type="cellIs" priority="9" dxfId="2" operator="lessThan" stopIfTrue="1">
      <formula>0.9</formula>
    </cfRule>
  </conditionalFormatting>
  <conditionalFormatting sqref="D15:F16">
    <cfRule type="cellIs" priority="10" dxfId="4" operator="greaterThanOrEqual" stopIfTrue="1">
      <formula>0.5</formula>
    </cfRule>
    <cfRule type="cellIs" priority="11" dxfId="3" operator="greaterThanOrEqual" stopIfTrue="1">
      <formula>0.4</formula>
    </cfRule>
    <cfRule type="cellIs" priority="12" dxfId="2" operator="lessThan" stopIfTrue="1">
      <formula>0.4</formula>
    </cfRule>
  </conditionalFormatting>
  <conditionalFormatting sqref="G11:P12">
    <cfRule type="cellIs" priority="13" dxfId="1" operator="greaterThanOrEqual" stopIfTrue="1">
      <formula>1</formula>
    </cfRule>
    <cfRule type="cellIs" priority="14" dxfId="0" operator="greaterThanOrEqual" stopIfTrue="1">
      <formula>0.95</formula>
    </cfRule>
    <cfRule type="cellIs" priority="15" dxfId="2" operator="lessThan" stopIfTrue="1">
      <formula>0.95</formula>
    </cfRule>
  </conditionalFormatting>
  <conditionalFormatting sqref="G13:P14">
    <cfRule type="cellIs" priority="16" dxfId="1" operator="greaterThanOrEqual" stopIfTrue="1">
      <formula>0.95</formula>
    </cfRule>
    <cfRule type="cellIs" priority="17" dxfId="0" operator="greaterThanOrEqual" stopIfTrue="1">
      <formula>0.9</formula>
    </cfRule>
    <cfRule type="cellIs" priority="18" dxfId="2" operator="lessThan" stopIfTrue="1">
      <formula>0.9</formula>
    </cfRule>
  </conditionalFormatting>
  <conditionalFormatting sqref="G15:P16">
    <cfRule type="cellIs" priority="19" dxfId="4" operator="greaterThanOrEqual" stopIfTrue="1">
      <formula>0.5</formula>
    </cfRule>
    <cfRule type="cellIs" priority="20" dxfId="3" operator="greaterThanOrEqual" stopIfTrue="1">
      <formula>0.4</formula>
    </cfRule>
    <cfRule type="cellIs" priority="21" dxfId="2" operator="lessThan" stopIfTrue="1">
      <formula>0.4</formula>
    </cfRule>
  </conditionalFormatting>
  <hyperlinks>
    <hyperlink ref="B24" r:id="rId1" display="http://pprc.qmul.ac.uk/~lloyd/gridpp/uktest.html"/>
  </hyperlink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9"/>
    <pageSetUpPr fitToPage="1"/>
  </sheetPr>
  <dimension ref="A2:R39"/>
  <sheetViews>
    <sheetView showGridLines="0" zoomScalePageLayoutView="0" workbookViewId="0" topLeftCell="F7">
      <selection activeCell="Q20" sqref="Q20"/>
    </sheetView>
  </sheetViews>
  <sheetFormatPr defaultColWidth="8.8515625" defaultRowHeight="12.75"/>
  <cols>
    <col min="1" max="1" width="13.8515625" style="1" customWidth="1"/>
    <col min="2" max="2" width="9.57421875" style="1" customWidth="1"/>
    <col min="3" max="3" width="12.57421875" style="1" customWidth="1"/>
    <col min="4" max="4" width="11.7109375" style="1" customWidth="1"/>
    <col min="5" max="5" width="12.57421875" style="1" customWidth="1"/>
    <col min="6" max="6" width="12.7109375" style="1" customWidth="1"/>
    <col min="7" max="7" width="19.00390625" style="1" customWidth="1"/>
    <col min="8" max="8" width="20.00390625" style="1" customWidth="1"/>
    <col min="9" max="9" width="13.140625" style="1" customWidth="1"/>
    <col min="10" max="10" width="11.57421875" style="1" customWidth="1"/>
    <col min="11" max="11" width="12.57421875" style="1" customWidth="1"/>
    <col min="12" max="12" width="10.8515625" style="1" customWidth="1"/>
    <col min="13" max="13" width="10.57421875" style="1" customWidth="1"/>
    <col min="14" max="14" width="10.7109375" style="1" customWidth="1"/>
    <col min="15" max="15" width="15.7109375" style="1" customWidth="1"/>
    <col min="16" max="16" width="12.8515625" style="1" customWidth="1"/>
    <col min="17" max="18" width="12.00390625" style="1" customWidth="1"/>
    <col min="19" max="19" width="12.57421875" style="1" customWidth="1"/>
    <col min="20" max="20" width="10.28125" style="1" customWidth="1"/>
    <col min="21" max="16384" width="8.8515625" style="1" customWidth="1"/>
  </cols>
  <sheetData>
    <row r="2" spans="1:4" ht="12.75">
      <c r="A2" s="153" t="s">
        <v>0</v>
      </c>
      <c r="B2" s="153"/>
      <c r="C2" s="153"/>
      <c r="D2" s="26"/>
    </row>
    <row r="3" spans="1:4" ht="12.75">
      <c r="A3" s="6" t="s">
        <v>2</v>
      </c>
      <c r="B3" s="154" t="str">
        <f>Metrics!B3</f>
        <v>Tier 2</v>
      </c>
      <c r="C3" s="154"/>
      <c r="D3" s="26"/>
    </row>
    <row r="4" spans="1:9" ht="12.75">
      <c r="A4" s="6" t="s">
        <v>5</v>
      </c>
      <c r="B4" s="155" t="str">
        <f>Metrics!B4</f>
        <v>Q2 2016</v>
      </c>
      <c r="C4" s="155"/>
      <c r="D4" s="26"/>
      <c r="I4" s="27"/>
    </row>
    <row r="5" spans="1:15" ht="12.75">
      <c r="A5" s="6" t="s">
        <v>8</v>
      </c>
      <c r="B5" s="155" t="s">
        <v>9</v>
      </c>
      <c r="C5" s="155"/>
      <c r="D5" s="26"/>
      <c r="I5" s="27"/>
      <c r="O5" s="28"/>
    </row>
    <row r="6" ht="12.75">
      <c r="I6" s="27"/>
    </row>
    <row r="9" ht="12.75">
      <c r="A9" s="29" t="s">
        <v>39</v>
      </c>
    </row>
    <row r="10" spans="1:18" ht="49.5" customHeight="1">
      <c r="A10" s="30" t="s">
        <v>40</v>
      </c>
      <c r="B10" s="31" t="s">
        <v>41</v>
      </c>
      <c r="C10" s="32" t="s">
        <v>42</v>
      </c>
      <c r="D10" s="32" t="s">
        <v>43</v>
      </c>
      <c r="E10" s="32" t="s">
        <v>44</v>
      </c>
      <c r="F10" s="32" t="s">
        <v>45</v>
      </c>
      <c r="H10" s="156" t="s">
        <v>46</v>
      </c>
      <c r="I10" s="156"/>
      <c r="J10" s="156"/>
      <c r="K10" s="156"/>
      <c r="L10" s="156"/>
      <c r="M10" s="33"/>
      <c r="N10" s="156" t="s">
        <v>47</v>
      </c>
      <c r="O10" s="156"/>
      <c r="P10" s="156"/>
      <c r="Q10" s="156"/>
      <c r="R10" s="156"/>
    </row>
    <row r="11" spans="1:18" ht="12.75">
      <c r="A11" s="34" t="s">
        <v>48</v>
      </c>
      <c r="B11" s="7" t="s">
        <v>49</v>
      </c>
      <c r="C11" s="35" t="s">
        <v>49</v>
      </c>
      <c r="D11" s="36" t="s">
        <v>50</v>
      </c>
      <c r="E11" s="36" t="s">
        <v>50</v>
      </c>
      <c r="F11" s="37" t="s">
        <v>51</v>
      </c>
      <c r="H11" s="38" t="s">
        <v>40</v>
      </c>
      <c r="I11" s="39">
        <v>42461</v>
      </c>
      <c r="J11" s="39">
        <v>42491</v>
      </c>
      <c r="K11" s="39">
        <v>42522</v>
      </c>
      <c r="L11" s="40" t="s">
        <v>52</v>
      </c>
      <c r="N11" s="41" t="s">
        <v>40</v>
      </c>
      <c r="O11" s="42">
        <f>I11</f>
        <v>42461</v>
      </c>
      <c r="P11" s="42">
        <f>J11</f>
        <v>42491</v>
      </c>
      <c r="Q11" s="42">
        <f>K11</f>
        <v>42522</v>
      </c>
      <c r="R11" s="43" t="s">
        <v>52</v>
      </c>
    </row>
    <row r="12" spans="1:18" ht="12.75">
      <c r="A12" s="34" t="s">
        <v>53</v>
      </c>
      <c r="B12" s="7" t="s">
        <v>49</v>
      </c>
      <c r="C12" s="7" t="s">
        <v>49</v>
      </c>
      <c r="D12" s="7" t="s">
        <v>50</v>
      </c>
      <c r="E12" s="7" t="s">
        <v>54</v>
      </c>
      <c r="F12" s="35" t="s">
        <v>51</v>
      </c>
      <c r="G12" s="11"/>
      <c r="H12" s="44" t="str">
        <f>$A11</f>
        <v>Lancaster</v>
      </c>
      <c r="I12" s="45">
        <v>14169175</v>
      </c>
      <c r="J12" s="45">
        <v>18043077</v>
      </c>
      <c r="K12" s="45">
        <v>21872221</v>
      </c>
      <c r="L12" s="46">
        <f>SUM(I12:K12)</f>
        <v>54084473</v>
      </c>
      <c r="N12" s="43" t="str">
        <f>$A11</f>
        <v>Lancaster</v>
      </c>
      <c r="O12" s="45">
        <v>17468121</v>
      </c>
      <c r="P12" s="45">
        <v>21311579</v>
      </c>
      <c r="Q12" s="45">
        <v>23735447</v>
      </c>
      <c r="R12" s="47">
        <f>SUM(O12:Q12)</f>
        <v>62515147</v>
      </c>
    </row>
    <row r="13" spans="1:18" ht="12.75">
      <c r="A13" s="34" t="s">
        <v>55</v>
      </c>
      <c r="B13" s="7" t="s">
        <v>49</v>
      </c>
      <c r="C13" s="7" t="s">
        <v>49</v>
      </c>
      <c r="D13" s="7" t="s">
        <v>50</v>
      </c>
      <c r="E13" s="7" t="s">
        <v>50</v>
      </c>
      <c r="F13" s="37" t="s">
        <v>51</v>
      </c>
      <c r="H13" s="43" t="str">
        <f>$A12</f>
        <v>Liverpool</v>
      </c>
      <c r="I13" s="1">
        <v>11475355</v>
      </c>
      <c r="J13" s="1">
        <v>10304212</v>
      </c>
      <c r="K13" s="1">
        <v>6827141</v>
      </c>
      <c r="L13" s="48">
        <f>SUM(I13:K13)</f>
        <v>28606708</v>
      </c>
      <c r="N13" s="43" t="str">
        <f>$A12</f>
        <v>Liverpool</v>
      </c>
      <c r="O13" s="1">
        <v>12534281</v>
      </c>
      <c r="P13" s="1">
        <v>11210419</v>
      </c>
      <c r="Q13" s="1">
        <v>7428531</v>
      </c>
      <c r="R13" s="47">
        <f>SUM(O13:Q13)</f>
        <v>31173231</v>
      </c>
    </row>
    <row r="14" spans="1:18" ht="12.75">
      <c r="A14" s="34" t="s">
        <v>56</v>
      </c>
      <c r="B14" s="7" t="s">
        <v>49</v>
      </c>
      <c r="C14" s="7" t="s">
        <v>49</v>
      </c>
      <c r="D14" s="7" t="s">
        <v>50</v>
      </c>
      <c r="E14" s="7" t="s">
        <v>54</v>
      </c>
      <c r="F14" s="37" t="s">
        <v>51</v>
      </c>
      <c r="H14" s="43" t="str">
        <f>$A13</f>
        <v>Manchester</v>
      </c>
      <c r="I14" s="1">
        <v>22977890</v>
      </c>
      <c r="J14" s="1">
        <v>20943292</v>
      </c>
      <c r="K14" s="1">
        <v>19503983</v>
      </c>
      <c r="L14" s="48">
        <f>SUM(I14:K14)</f>
        <v>63425165</v>
      </c>
      <c r="N14" s="43" t="str">
        <f>$A13</f>
        <v>Manchester</v>
      </c>
      <c r="O14" s="1">
        <v>28579818</v>
      </c>
      <c r="P14" s="1">
        <v>25770700</v>
      </c>
      <c r="Q14" s="1">
        <v>22505964</v>
      </c>
      <c r="R14" s="47">
        <f>SUM(O14:Q14)</f>
        <v>76856482</v>
      </c>
    </row>
    <row r="15" spans="1:18" ht="12.75">
      <c r="A15" s="49"/>
      <c r="B15" s="23"/>
      <c r="C15" s="23"/>
      <c r="D15" s="23"/>
      <c r="E15" s="23"/>
      <c r="F15" s="23"/>
      <c r="H15" s="43" t="str">
        <f>$A14</f>
        <v>Sheffield</v>
      </c>
      <c r="I15" s="1">
        <v>2883122</v>
      </c>
      <c r="J15" s="1">
        <v>2810989</v>
      </c>
      <c r="K15" s="1">
        <v>2471321</v>
      </c>
      <c r="L15" s="48">
        <f>SUM(I15:K15)</f>
        <v>8165432</v>
      </c>
      <c r="N15" s="43" t="str">
        <f>$A14</f>
        <v>Sheffield</v>
      </c>
      <c r="O15" s="1">
        <v>4341454</v>
      </c>
      <c r="P15" s="1">
        <v>4675687</v>
      </c>
      <c r="Q15" s="1">
        <v>5225856</v>
      </c>
      <c r="R15" s="47">
        <f>SUM(O15:Q15)</f>
        <v>14242997</v>
      </c>
    </row>
    <row r="16" spans="8:18" ht="12.75">
      <c r="H16" s="43" t="s">
        <v>57</v>
      </c>
      <c r="I16" s="47">
        <f>SUM(I12:I14)</f>
        <v>48622420</v>
      </c>
      <c r="J16" s="47">
        <f>SUM(J12:J14)</f>
        <v>49290581</v>
      </c>
      <c r="K16" s="47">
        <f>SUM(K12:K14)</f>
        <v>48203345</v>
      </c>
      <c r="L16" s="50">
        <f>SUM(I16:K16)</f>
        <v>146116346</v>
      </c>
      <c r="N16" s="43" t="s">
        <v>52</v>
      </c>
      <c r="O16" s="47">
        <f>SUM(O12:O15)</f>
        <v>62923674</v>
      </c>
      <c r="P16" s="47">
        <f>SUM(P12:P15)</f>
        <v>62968385</v>
      </c>
      <c r="Q16" s="47">
        <f>SUM(Q12:Q15)</f>
        <v>58895798</v>
      </c>
      <c r="R16" s="47">
        <f>SUM(R12:R15)</f>
        <v>184787857</v>
      </c>
    </row>
    <row r="17" spans="1:15" ht="12.75">
      <c r="A17" s="29" t="s">
        <v>58</v>
      </c>
      <c r="H17" s="1" t="s">
        <v>59</v>
      </c>
      <c r="N17" s="51" t="s">
        <v>60</v>
      </c>
      <c r="O17" s="51"/>
    </row>
    <row r="18" ht="13.5" customHeight="1">
      <c r="N18" s="1" t="s">
        <v>61</v>
      </c>
    </row>
    <row r="19" spans="1:15" ht="28.5" customHeight="1">
      <c r="A19" s="30"/>
      <c r="B19" s="157" t="s">
        <v>62</v>
      </c>
      <c r="C19" s="157"/>
      <c r="D19" s="158" t="s">
        <v>63</v>
      </c>
      <c r="E19" s="158"/>
      <c r="F19" s="157" t="s">
        <v>64</v>
      </c>
      <c r="G19" s="157"/>
      <c r="H19" s="157"/>
      <c r="I19" s="157"/>
      <c r="J19" s="157"/>
      <c r="K19" s="157"/>
      <c r="L19" s="157"/>
      <c r="M19" s="157"/>
      <c r="N19" s="157"/>
      <c r="O19" s="157"/>
    </row>
    <row r="20" spans="1:15" ht="51">
      <c r="A20" s="52" t="s">
        <v>40</v>
      </c>
      <c r="B20" s="53" t="s">
        <v>65</v>
      </c>
      <c r="C20" s="54" t="s">
        <v>66</v>
      </c>
      <c r="D20" s="55" t="s">
        <v>67</v>
      </c>
      <c r="E20" s="56" t="s">
        <v>66</v>
      </c>
      <c r="F20" s="57" t="s">
        <v>68</v>
      </c>
      <c r="G20" s="57" t="s">
        <v>69</v>
      </c>
      <c r="H20" s="57" t="s">
        <v>70</v>
      </c>
      <c r="I20" s="57" t="s">
        <v>71</v>
      </c>
      <c r="J20" s="57" t="s">
        <v>72</v>
      </c>
      <c r="K20" s="57" t="s">
        <v>73</v>
      </c>
      <c r="L20" s="57" t="s">
        <v>74</v>
      </c>
      <c r="M20" s="57" t="s">
        <v>75</v>
      </c>
      <c r="N20" s="57" t="s">
        <v>76</v>
      </c>
      <c r="O20" s="57" t="s">
        <v>77</v>
      </c>
    </row>
    <row r="21" spans="1:15" ht="12.75">
      <c r="A21" s="58" t="str">
        <f>A11</f>
        <v>Lancaster</v>
      </c>
      <c r="B21" s="45">
        <v>46080</v>
      </c>
      <c r="C21" s="45">
        <v>2300</v>
      </c>
      <c r="D21" s="59">
        <v>10405</v>
      </c>
      <c r="E21" s="59">
        <v>1250</v>
      </c>
      <c r="F21" s="60">
        <f>B21/D21</f>
        <v>4.428640076886112</v>
      </c>
      <c r="G21" s="60">
        <f>C21/E21</f>
        <v>1.84</v>
      </c>
      <c r="H21" s="61">
        <f>(B21/$B$25)</f>
        <v>0.40279016101117116</v>
      </c>
      <c r="I21" s="61">
        <f>(C21/$C$25)</f>
        <v>0.3743489583333333</v>
      </c>
      <c r="J21" s="62">
        <f>L12</f>
        <v>54084473</v>
      </c>
      <c r="K21" s="61">
        <f>J21/J25</f>
        <v>0.35055645391901047</v>
      </c>
      <c r="L21" s="63">
        <v>2184</v>
      </c>
      <c r="M21" s="63">
        <f>L21*B21</f>
        <v>100638720</v>
      </c>
      <c r="N21" s="61">
        <f>J21/M21</f>
        <v>0.537412170981507</v>
      </c>
      <c r="O21" s="61">
        <f>R12/M21</f>
        <v>0.6211838445481024</v>
      </c>
    </row>
    <row r="22" spans="1:15" ht="12.75">
      <c r="A22" s="58" t="str">
        <f>A12</f>
        <v>Liverpool</v>
      </c>
      <c r="B22" s="23">
        <v>13565</v>
      </c>
      <c r="C22" s="23">
        <v>1223</v>
      </c>
      <c r="D22" s="59">
        <v>7729</v>
      </c>
      <c r="E22" s="59">
        <v>807</v>
      </c>
      <c r="F22" s="60">
        <f>B22/D22</f>
        <v>1.7550782766205202</v>
      </c>
      <c r="G22" s="60">
        <f>C22/E22</f>
        <v>1.5154894671623296</v>
      </c>
      <c r="H22" s="61">
        <f>(B22/$B$25)</f>
        <v>0.11857310186884845</v>
      </c>
      <c r="I22" s="61">
        <f>(C22/$C$25)</f>
        <v>0.19905598958333334</v>
      </c>
      <c r="J22" s="62">
        <f>L13</f>
        <v>28606708</v>
      </c>
      <c r="K22" s="61">
        <f>J22/$J$25</f>
        <v>0.18541857872547982</v>
      </c>
      <c r="L22" s="63">
        <f>$L$21</f>
        <v>2184</v>
      </c>
      <c r="M22" s="63">
        <f>L22*B22</f>
        <v>29625960</v>
      </c>
      <c r="N22" s="61">
        <f>J22/M22</f>
        <v>0.9655959840626261</v>
      </c>
      <c r="O22" s="61">
        <f>R13/M22</f>
        <v>1.0522268645471742</v>
      </c>
    </row>
    <row r="23" spans="1:15" ht="12.75">
      <c r="A23" s="58" t="str">
        <f>A13</f>
        <v>Manchester</v>
      </c>
      <c r="B23" s="23">
        <v>44197</v>
      </c>
      <c r="C23" s="23">
        <v>2090</v>
      </c>
      <c r="D23" s="59">
        <v>14080</v>
      </c>
      <c r="E23" s="59">
        <v>1413</v>
      </c>
      <c r="F23" s="60">
        <f>B23/D23</f>
        <v>3.1389914772727274</v>
      </c>
      <c r="G23" s="60">
        <f>C23/E23</f>
        <v>1.4791224345364473</v>
      </c>
      <c r="H23" s="61">
        <f>(B23/$B$25)</f>
        <v>0.3863306585549204</v>
      </c>
      <c r="I23" s="61">
        <f>(C23/$C$25)</f>
        <v>0.3401692708333333</v>
      </c>
      <c r="J23" s="62">
        <f>L14</f>
        <v>63425165</v>
      </c>
      <c r="K23" s="61">
        <f>J23/$J$25</f>
        <v>0.411099520774255</v>
      </c>
      <c r="L23" s="63">
        <f>$L$21</f>
        <v>2184</v>
      </c>
      <c r="M23" s="63">
        <f>L23*B23</f>
        <v>96526248</v>
      </c>
      <c r="N23" s="61">
        <f>J23/M23</f>
        <v>0.657076870946025</v>
      </c>
      <c r="O23" s="61">
        <f>R14/M23</f>
        <v>0.7962236551450752</v>
      </c>
    </row>
    <row r="24" spans="1:15" ht="12.75">
      <c r="A24" s="58" t="str">
        <f>A14</f>
        <v>Sheffield</v>
      </c>
      <c r="B24" s="23">
        <v>10560</v>
      </c>
      <c r="C24" s="23">
        <v>531</v>
      </c>
      <c r="D24" s="59">
        <v>3158</v>
      </c>
      <c r="E24" s="59">
        <v>390</v>
      </c>
      <c r="F24" s="60">
        <f>B24/D24</f>
        <v>3.343888537048765</v>
      </c>
      <c r="G24" s="60">
        <f>C24/E24</f>
        <v>1.3615384615384616</v>
      </c>
      <c r="H24" s="61">
        <f>(B24/$B$25)</f>
        <v>0.09230607856506005</v>
      </c>
      <c r="I24" s="61">
        <f>(C24/$C$25)</f>
        <v>0.08642578125</v>
      </c>
      <c r="J24" s="62">
        <f>L15</f>
        <v>8165432</v>
      </c>
      <c r="K24" s="61">
        <f>J24/$J$25</f>
        <v>0.05292544658125472</v>
      </c>
      <c r="L24" s="63">
        <f>$L$21</f>
        <v>2184</v>
      </c>
      <c r="M24" s="63">
        <f>L24*B24</f>
        <v>23063040</v>
      </c>
      <c r="N24" s="61">
        <f>J24/M24</f>
        <v>0.3540483821733822</v>
      </c>
      <c r="O24" s="61">
        <f>R15/M24</f>
        <v>0.6175680656149406</v>
      </c>
    </row>
    <row r="25" spans="1:15" ht="12.75">
      <c r="A25" s="43" t="s">
        <v>78</v>
      </c>
      <c r="B25" s="7">
        <f>SUM(B21:B24)</f>
        <v>114402</v>
      </c>
      <c r="C25" s="23">
        <f>SUM(C21:C24)</f>
        <v>6144</v>
      </c>
      <c r="D25" s="62">
        <f>SUM(D21:D24)</f>
        <v>35372</v>
      </c>
      <c r="E25" s="64">
        <f>SUM(E21:E24)</f>
        <v>3860</v>
      </c>
      <c r="F25" s="60">
        <f>B25/D25</f>
        <v>3.2342530815334163</v>
      </c>
      <c r="G25" s="60">
        <f>C25/E25</f>
        <v>1.5917098445595854</v>
      </c>
      <c r="H25" s="61">
        <f>(B25/$B$25)</f>
        <v>1</v>
      </c>
      <c r="I25" s="61">
        <f>(C25/$C$25)</f>
        <v>1</v>
      </c>
      <c r="J25" s="47">
        <f>SUM(J21:J24)</f>
        <v>154281778</v>
      </c>
      <c r="K25" s="61">
        <f>J25/$J$25</f>
        <v>1</v>
      </c>
      <c r="L25" s="63">
        <f>$L$21</f>
        <v>2184</v>
      </c>
      <c r="M25" s="63">
        <f>L25*B25</f>
        <v>249853968</v>
      </c>
      <c r="N25" s="61">
        <f>J25/M25</f>
        <v>0.6174878039159258</v>
      </c>
      <c r="O25" s="61">
        <f>R16/M25</f>
        <v>0.7395834393952871</v>
      </c>
    </row>
    <row r="27" ht="12.75">
      <c r="F27" s="65"/>
    </row>
    <row r="28" spans="11:15" ht="12.75">
      <c r="K28" s="65" t="s">
        <v>79</v>
      </c>
      <c r="L28" s="159" t="s">
        <v>80</v>
      </c>
      <c r="M28" s="159"/>
      <c r="O28" s="27"/>
    </row>
    <row r="29" spans="4:12" ht="12.75">
      <c r="D29" s="11"/>
      <c r="E29" s="11"/>
      <c r="F29" s="66"/>
      <c r="G29" s="27"/>
      <c r="H29" s="27"/>
      <c r="K29" s="65" t="s">
        <v>81</v>
      </c>
      <c r="L29" s="1">
        <v>2184</v>
      </c>
    </row>
    <row r="30" spans="1:12" ht="12.75">
      <c r="A30" s="23" t="s">
        <v>40</v>
      </c>
      <c r="B30" s="160" t="s">
        <v>82</v>
      </c>
      <c r="C30" s="160"/>
      <c r="D30" s="160"/>
      <c r="E30" s="65" t="s">
        <v>83</v>
      </c>
      <c r="F30" s="66"/>
      <c r="G30" s="27"/>
      <c r="H30" s="27"/>
      <c r="K30" s="65" t="s">
        <v>84</v>
      </c>
      <c r="L30" s="1">
        <v>2208</v>
      </c>
    </row>
    <row r="31" spans="1:12" ht="12.75">
      <c r="A31" s="23"/>
      <c r="B31" s="67" t="s">
        <v>85</v>
      </c>
      <c r="C31" s="67" t="s">
        <v>86</v>
      </c>
      <c r="D31" s="67" t="s">
        <v>87</v>
      </c>
      <c r="E31" s="67" t="s">
        <v>88</v>
      </c>
      <c r="F31" s="68"/>
      <c r="K31" s="65" t="s">
        <v>89</v>
      </c>
      <c r="L31" s="1">
        <v>2208</v>
      </c>
    </row>
    <row r="32" spans="1:14" ht="12.75">
      <c r="A32" s="23" t="str">
        <f>A11</f>
        <v>Lancaster</v>
      </c>
      <c r="B32" s="23">
        <v>3200</v>
      </c>
      <c r="C32" s="69">
        <v>46080</v>
      </c>
      <c r="D32" s="45">
        <v>2300</v>
      </c>
      <c r="E32" s="70" t="s">
        <v>90</v>
      </c>
      <c r="F32" s="68" t="str">
        <f>A11</f>
        <v>Lancaster</v>
      </c>
      <c r="N32" s="33"/>
    </row>
    <row r="33" spans="1:6" ht="12.75">
      <c r="A33" s="23" t="str">
        <f>A12</f>
        <v>Liverpool</v>
      </c>
      <c r="B33" s="23">
        <v>1330</v>
      </c>
      <c r="C33" s="69">
        <v>13565</v>
      </c>
      <c r="D33" s="23">
        <v>1223</v>
      </c>
      <c r="E33" s="70" t="s">
        <v>90</v>
      </c>
      <c r="F33" s="68" t="str">
        <f>A12</f>
        <v>Liverpool</v>
      </c>
    </row>
    <row r="34" spans="1:6" ht="12.75">
      <c r="A34" s="23" t="str">
        <f>A13</f>
        <v>Manchester</v>
      </c>
      <c r="B34" s="23">
        <v>4494</v>
      </c>
      <c r="C34" s="69">
        <v>44197</v>
      </c>
      <c r="D34" s="23">
        <v>2090</v>
      </c>
      <c r="E34" s="70" t="s">
        <v>90</v>
      </c>
      <c r="F34" s="68" t="str">
        <f>A13</f>
        <v>Manchester</v>
      </c>
    </row>
    <row r="35" spans="1:6" ht="12.75">
      <c r="A35" s="23" t="str">
        <f>A14</f>
        <v>Sheffield</v>
      </c>
      <c r="B35" s="23">
        <v>800</v>
      </c>
      <c r="C35" s="69">
        <v>10560</v>
      </c>
      <c r="D35" s="23">
        <v>531</v>
      </c>
      <c r="E35" s="70" t="s">
        <v>90</v>
      </c>
      <c r="F35" s="68" t="str">
        <f>A14</f>
        <v>Sheffield</v>
      </c>
    </row>
    <row r="36" spans="1:5" ht="12.75">
      <c r="A36" s="23" t="s">
        <v>78</v>
      </c>
      <c r="B36" s="23">
        <f>SUM(B32:B35)</f>
        <v>9824</v>
      </c>
      <c r="C36" s="71">
        <f>SUM(C32:C35)</f>
        <v>114402</v>
      </c>
      <c r="D36" s="71">
        <f>SUM(D32:D35)</f>
        <v>6144</v>
      </c>
      <c r="E36" s="7">
        <f>SUM(E32:E35)</f>
        <v>0</v>
      </c>
    </row>
    <row r="37" spans="5:6" ht="12.75">
      <c r="E37" s="7">
        <f>SUM(E33:E36)</f>
        <v>0</v>
      </c>
      <c r="F37" s="1" t="s">
        <v>91</v>
      </c>
    </row>
    <row r="38" ht="12.75">
      <c r="A38" s="65" t="s">
        <v>92</v>
      </c>
    </row>
    <row r="39" ht="12.75">
      <c r="A39" s="65" t="s">
        <v>93</v>
      </c>
    </row>
  </sheetData>
  <sheetProtection selectLockedCells="1" selectUnlockedCells="1"/>
  <mergeCells count="11">
    <mergeCell ref="B19:C19"/>
    <mergeCell ref="D19:E19"/>
    <mergeCell ref="F19:O19"/>
    <mergeCell ref="L28:M28"/>
    <mergeCell ref="B30:D30"/>
    <mergeCell ref="A2:C2"/>
    <mergeCell ref="B3:C3"/>
    <mergeCell ref="B4:C4"/>
    <mergeCell ref="B5:C5"/>
    <mergeCell ref="H10:L10"/>
    <mergeCell ref="N10:R10"/>
  </mergeCells>
  <conditionalFormatting sqref="C32:C35">
    <cfRule type="cellIs" priority="1" dxfId="2" operator="between" stopIfTrue="1">
      <formula>1.1*"#REF!#REF!"</formula>
      <formula>1.2*"#REF!#REF!"</formula>
    </cfRule>
    <cfRule type="cellIs" priority="2" dxfId="1" operator="between" stopIfTrue="1">
      <formula>0.9*"#REF!#REF!"</formula>
      <formula>0.8*"#REF!#REF!"</formula>
    </cfRule>
    <cfRule type="cellIs" priority="3" dxfId="0" operator="lessThan" stopIfTrue="1">
      <formula>0.8*"#REF!#REF!"</formula>
    </cfRule>
  </conditionalFormatting>
  <conditionalFormatting sqref="C36">
    <cfRule type="cellIs" priority="4" dxfId="2" operator="between" stopIfTrue="1">
      <formula>1.1*"#REF!#REF!"</formula>
      <formula>1.2*"#REF!#REF!"</formula>
    </cfRule>
    <cfRule type="cellIs" priority="5" dxfId="1" operator="between" stopIfTrue="1">
      <formula>0.9*"#REF!#REF!"</formula>
      <formula>0.8*"#REF!#REF!"</formula>
    </cfRule>
    <cfRule type="cellIs" priority="6" dxfId="0" operator="lessThan" stopIfTrue="1">
      <formula>0.8*"#REF!#REF!"</formula>
    </cfRule>
  </conditionalFormatting>
  <conditionalFormatting sqref="D36">
    <cfRule type="cellIs" priority="7" dxfId="2" operator="between" stopIfTrue="1">
      <formula>1.1*"#REF!#REF!"</formula>
      <formula>1.2*"#REF!#REF!"</formula>
    </cfRule>
    <cfRule type="cellIs" priority="8" dxfId="4" operator="between" stopIfTrue="1">
      <formula>0.9*"#REF!#REF!"</formula>
      <formula>0.8*"#REF!#REF!"</formula>
    </cfRule>
    <cfRule type="cellIs" priority="9" dxfId="3" operator="lessThan" stopIfTrue="1">
      <formula>0.8*"#REF!#REF!"</formula>
    </cfRule>
  </conditionalFormatting>
  <conditionalFormatting sqref="F21:G25">
    <cfRule type="cellIs" priority="10" dxfId="2" operator="greaterThanOrEqual" stopIfTrue="1">
      <formula>1</formula>
    </cfRule>
    <cfRule type="cellIs" priority="11" dxfId="1" operator="greaterThanOrEqual" stopIfTrue="1">
      <formula>0.95</formula>
    </cfRule>
    <cfRule type="cellIs" priority="12" dxfId="0" operator="lessThan" stopIfTrue="1">
      <formula>0.95</formula>
    </cfRule>
  </conditionalFormatting>
  <hyperlinks>
    <hyperlink ref="N17" r:id="rId1" display="https://accounting-next.egi.eu/egi/country/United%20Kingdom/normcpu/SITE/DATE/2016/4/2016/6/all/onlygridjobs/"/>
  </hyperlink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9"/>
    <pageSetUpPr fitToPage="1"/>
  </sheetPr>
  <dimension ref="B2:AN26"/>
  <sheetViews>
    <sheetView showGridLines="0" zoomScalePageLayoutView="0" workbookViewId="0" topLeftCell="A1">
      <selection activeCell="O19" sqref="O19"/>
    </sheetView>
  </sheetViews>
  <sheetFormatPr defaultColWidth="8.8515625" defaultRowHeight="12.75"/>
  <cols>
    <col min="1" max="1" width="8.8515625" style="1" customWidth="1"/>
    <col min="2" max="2" width="13.8515625" style="1" customWidth="1"/>
    <col min="3" max="3" width="6.7109375" style="1" customWidth="1"/>
    <col min="4" max="4" width="10.140625" style="1" customWidth="1"/>
    <col min="5" max="7" width="7.28125" style="1" customWidth="1"/>
    <col min="8" max="8" width="8.140625" style="1" customWidth="1"/>
    <col min="9" max="12" width="7.28125" style="1" customWidth="1"/>
    <col min="13" max="13" width="8.57421875" style="1" customWidth="1"/>
    <col min="14" max="14" width="8.8515625" style="1" customWidth="1"/>
    <col min="15" max="15" width="7.28125" style="1" customWidth="1"/>
    <col min="16" max="37" width="4.7109375" style="1" customWidth="1"/>
    <col min="38" max="16384" width="8.8515625" style="1" customWidth="1"/>
  </cols>
  <sheetData>
    <row r="2" spans="2:6" ht="12.75">
      <c r="B2" s="153" t="s">
        <v>0</v>
      </c>
      <c r="C2" s="153"/>
      <c r="D2" s="153"/>
      <c r="E2" s="153"/>
      <c r="F2" s="153"/>
    </row>
    <row r="3" spans="2:6" ht="12.75">
      <c r="B3" s="6" t="s">
        <v>2</v>
      </c>
      <c r="C3" s="161" t="str">
        <f>Metrics!B3</f>
        <v>Tier 2</v>
      </c>
      <c r="D3" s="161"/>
      <c r="E3" s="161"/>
      <c r="F3" s="161"/>
    </row>
    <row r="4" spans="2:6" ht="12.75">
      <c r="B4" s="6" t="s">
        <v>5</v>
      </c>
      <c r="C4" s="161" t="str">
        <f>Metrics!B4</f>
        <v>Q2 2016</v>
      </c>
      <c r="D4" s="161"/>
      <c r="E4" s="161"/>
      <c r="F4" s="161"/>
    </row>
    <row r="5" spans="2:6" ht="12.75">
      <c r="B5" s="6" t="s">
        <v>8</v>
      </c>
      <c r="C5" s="161" t="str">
        <f>Metrics!B5</f>
        <v>Matt Doidge</v>
      </c>
      <c r="D5" s="161"/>
      <c r="E5" s="161"/>
      <c r="F5" s="161"/>
    </row>
    <row r="6" spans="2:6" ht="12.75">
      <c r="B6" s="72"/>
      <c r="C6" s="73"/>
      <c r="D6" s="73"/>
      <c r="E6" s="73"/>
      <c r="F6" s="73"/>
    </row>
    <row r="7" spans="2:6" ht="12.75">
      <c r="B7" s="72" t="s">
        <v>94</v>
      </c>
      <c r="D7" s="73"/>
      <c r="E7" s="73"/>
      <c r="F7" s="73"/>
    </row>
    <row r="9" ht="12.75" hidden="1">
      <c r="B9" s="29" t="s">
        <v>95</v>
      </c>
    </row>
    <row r="10" spans="2:40" ht="75.75" customHeight="1">
      <c r="B10" s="17" t="s">
        <v>40</v>
      </c>
      <c r="C10" s="74" t="s">
        <v>96</v>
      </c>
      <c r="D10" s="74" t="s">
        <v>97</v>
      </c>
      <c r="E10" s="74" t="s">
        <v>98</v>
      </c>
      <c r="F10" s="74" t="s">
        <v>99</v>
      </c>
      <c r="G10" s="74" t="s">
        <v>100</v>
      </c>
      <c r="H10" s="74" t="s">
        <v>101</v>
      </c>
      <c r="I10" s="74" t="s">
        <v>102</v>
      </c>
      <c r="J10" s="74" t="s">
        <v>103</v>
      </c>
      <c r="K10" s="74" t="s">
        <v>104</v>
      </c>
      <c r="L10" s="74" t="s">
        <v>105</v>
      </c>
      <c r="M10" s="74" t="s">
        <v>106</v>
      </c>
      <c r="N10" s="74" t="s">
        <v>107</v>
      </c>
      <c r="O10" s="74" t="s">
        <v>108</v>
      </c>
      <c r="P10" s="74" t="s">
        <v>109</v>
      </c>
      <c r="Q10" s="74" t="s">
        <v>110</v>
      </c>
      <c r="R10" s="74" t="s">
        <v>111</v>
      </c>
      <c r="S10" s="74" t="s">
        <v>112</v>
      </c>
      <c r="T10" s="74" t="s">
        <v>113</v>
      </c>
      <c r="U10" s="74" t="s">
        <v>114</v>
      </c>
      <c r="V10" s="74" t="s">
        <v>115</v>
      </c>
      <c r="W10" s="74" t="s">
        <v>116</v>
      </c>
      <c r="X10" s="74" t="s">
        <v>117</v>
      </c>
      <c r="Y10" s="74" t="s">
        <v>118</v>
      </c>
      <c r="Z10" s="74" t="s">
        <v>119</v>
      </c>
      <c r="AA10" s="74" t="s">
        <v>120</v>
      </c>
      <c r="AB10" s="74" t="s">
        <v>121</v>
      </c>
      <c r="AC10" s="74" t="s">
        <v>122</v>
      </c>
      <c r="AD10" s="74" t="s">
        <v>123</v>
      </c>
      <c r="AE10" s="74" t="s">
        <v>124</v>
      </c>
      <c r="AF10" s="74" t="s">
        <v>125</v>
      </c>
      <c r="AG10" s="74" t="s">
        <v>126</v>
      </c>
      <c r="AH10" s="74" t="s">
        <v>127</v>
      </c>
      <c r="AI10" s="74" t="s">
        <v>128</v>
      </c>
      <c r="AJ10" s="74" t="s">
        <v>129</v>
      </c>
      <c r="AK10" s="74" t="s">
        <v>130</v>
      </c>
      <c r="AL10" s="74" t="s">
        <v>131</v>
      </c>
      <c r="AM10" s="74" t="s">
        <v>132</v>
      </c>
      <c r="AN10" s="17" t="s">
        <v>52</v>
      </c>
    </row>
    <row r="11" spans="2:40" ht="12.75">
      <c r="B11" s="49" t="str">
        <f>Resources!A11</f>
        <v>Lancaster</v>
      </c>
      <c r="C11" s="7"/>
      <c r="D11" s="7">
        <v>1</v>
      </c>
      <c r="E11" s="7"/>
      <c r="F11" s="7">
        <v>1</v>
      </c>
      <c r="G11" s="7"/>
      <c r="H11" s="7">
        <v>1</v>
      </c>
      <c r="I11" s="7">
        <v>0</v>
      </c>
      <c r="J11" s="7"/>
      <c r="K11" s="7">
        <v>1</v>
      </c>
      <c r="L11" s="7">
        <v>1</v>
      </c>
      <c r="M11" s="7">
        <v>1</v>
      </c>
      <c r="N11" s="7">
        <v>0</v>
      </c>
      <c r="O11" s="75">
        <v>1</v>
      </c>
      <c r="P11" s="7">
        <v>0</v>
      </c>
      <c r="Q11" s="7">
        <v>1</v>
      </c>
      <c r="R11" s="7"/>
      <c r="S11" s="7">
        <v>1</v>
      </c>
      <c r="T11" s="7">
        <v>1</v>
      </c>
      <c r="U11" s="7"/>
      <c r="V11" s="7">
        <v>0</v>
      </c>
      <c r="W11" s="7">
        <v>1</v>
      </c>
      <c r="X11" s="7">
        <v>1</v>
      </c>
      <c r="Y11" s="7">
        <v>1</v>
      </c>
      <c r="Z11" s="7"/>
      <c r="AA11" s="7">
        <v>0</v>
      </c>
      <c r="AB11" s="7">
        <v>0</v>
      </c>
      <c r="AC11" s="7">
        <v>1</v>
      </c>
      <c r="AD11" s="7">
        <v>1</v>
      </c>
      <c r="AE11" s="7">
        <v>0</v>
      </c>
      <c r="AF11" s="7">
        <v>1</v>
      </c>
      <c r="AG11" s="7"/>
      <c r="AH11" s="7"/>
      <c r="AI11" s="7">
        <v>1</v>
      </c>
      <c r="AJ11" s="7"/>
      <c r="AK11" s="7"/>
      <c r="AL11" s="76">
        <v>1</v>
      </c>
      <c r="AM11" s="7">
        <v>1</v>
      </c>
      <c r="AN11" s="77">
        <f>SUM(C11:AM11)</f>
        <v>19</v>
      </c>
    </row>
    <row r="12" spans="2:40" ht="12.75">
      <c r="B12" s="49" t="str">
        <f>Resources!A12</f>
        <v>Liverpool</v>
      </c>
      <c r="C12" s="7">
        <v>1</v>
      </c>
      <c r="D12" s="7">
        <v>1</v>
      </c>
      <c r="E12" s="7">
        <v>1</v>
      </c>
      <c r="F12" s="7">
        <v>1</v>
      </c>
      <c r="G12" s="7">
        <v>1</v>
      </c>
      <c r="H12" s="7">
        <v>1</v>
      </c>
      <c r="I12" s="7">
        <v>1</v>
      </c>
      <c r="J12" s="7">
        <v>1</v>
      </c>
      <c r="K12" s="7">
        <v>1</v>
      </c>
      <c r="L12" s="7">
        <v>1</v>
      </c>
      <c r="M12" s="7">
        <v>1</v>
      </c>
      <c r="N12" s="7">
        <v>1</v>
      </c>
      <c r="O12" s="75">
        <v>1</v>
      </c>
      <c r="P12" s="7">
        <v>1</v>
      </c>
      <c r="Q12" s="7"/>
      <c r="R12" s="7">
        <v>1</v>
      </c>
      <c r="S12" s="7">
        <v>1</v>
      </c>
      <c r="T12" s="7">
        <v>1</v>
      </c>
      <c r="U12" s="7"/>
      <c r="V12" s="7">
        <v>1</v>
      </c>
      <c r="W12" s="7">
        <v>1</v>
      </c>
      <c r="X12" s="7">
        <v>0</v>
      </c>
      <c r="Y12" s="7"/>
      <c r="Z12" s="7">
        <v>1</v>
      </c>
      <c r="AA12" s="7">
        <v>1</v>
      </c>
      <c r="AB12" s="7">
        <v>1</v>
      </c>
      <c r="AC12" s="75">
        <v>1</v>
      </c>
      <c r="AD12" s="7">
        <v>1</v>
      </c>
      <c r="AE12" s="7">
        <v>1</v>
      </c>
      <c r="AF12" s="7">
        <v>1</v>
      </c>
      <c r="AG12" s="75">
        <v>1</v>
      </c>
      <c r="AH12" s="78"/>
      <c r="AI12" s="7">
        <v>1</v>
      </c>
      <c r="AJ12" s="7"/>
      <c r="AK12" s="7">
        <v>1</v>
      </c>
      <c r="AL12" s="75">
        <v>1</v>
      </c>
      <c r="AM12" s="7">
        <v>1</v>
      </c>
      <c r="AN12" s="77">
        <f>SUM(C12:AM12)</f>
        <v>31</v>
      </c>
    </row>
    <row r="13" spans="2:40" ht="12.75">
      <c r="B13" s="49" t="str">
        <f>Resources!A13</f>
        <v>Manchester</v>
      </c>
      <c r="C13" s="7"/>
      <c r="D13" s="7">
        <v>1</v>
      </c>
      <c r="E13" s="78"/>
      <c r="F13" s="7">
        <v>1</v>
      </c>
      <c r="G13" s="7"/>
      <c r="H13" s="7"/>
      <c r="I13" s="7"/>
      <c r="J13" s="7"/>
      <c r="K13" s="7">
        <v>1</v>
      </c>
      <c r="L13" s="7">
        <v>1</v>
      </c>
      <c r="M13" s="7">
        <v>1</v>
      </c>
      <c r="N13" s="7"/>
      <c r="O13" s="7"/>
      <c r="P13" s="7"/>
      <c r="Q13" s="7">
        <v>1</v>
      </c>
      <c r="R13" s="79"/>
      <c r="S13" s="7">
        <v>1</v>
      </c>
      <c r="T13" s="7">
        <v>1</v>
      </c>
      <c r="U13" s="7">
        <v>1</v>
      </c>
      <c r="V13" s="7">
        <v>1</v>
      </c>
      <c r="W13" s="7">
        <v>1</v>
      </c>
      <c r="X13" s="7">
        <v>1</v>
      </c>
      <c r="Y13" s="7"/>
      <c r="Z13" s="7"/>
      <c r="AA13" s="78"/>
      <c r="AB13" s="79"/>
      <c r="AC13" s="7"/>
      <c r="AD13" s="7">
        <v>1</v>
      </c>
      <c r="AE13" s="75">
        <v>1</v>
      </c>
      <c r="AF13" s="7"/>
      <c r="AG13" s="7"/>
      <c r="AH13" s="7">
        <v>1</v>
      </c>
      <c r="AI13" s="7">
        <v>1</v>
      </c>
      <c r="AJ13" s="7">
        <v>1</v>
      </c>
      <c r="AK13" s="7">
        <v>1</v>
      </c>
      <c r="AL13" s="75">
        <v>1</v>
      </c>
      <c r="AM13" s="23"/>
      <c r="AN13" s="77">
        <f>SUM(C13:AL13)</f>
        <v>19</v>
      </c>
    </row>
    <row r="14" spans="2:40" ht="12.75">
      <c r="B14" s="49" t="str">
        <f>Resources!A14</f>
        <v>Sheffield</v>
      </c>
      <c r="C14" s="7">
        <v>1</v>
      </c>
      <c r="D14" s="7">
        <v>1</v>
      </c>
      <c r="E14" s="7"/>
      <c r="F14" s="7">
        <v>1</v>
      </c>
      <c r="G14" s="7"/>
      <c r="H14" s="7">
        <v>1</v>
      </c>
      <c r="I14" s="7"/>
      <c r="J14" s="7"/>
      <c r="K14" s="7">
        <v>1</v>
      </c>
      <c r="L14" s="7">
        <v>1</v>
      </c>
      <c r="M14" s="7"/>
      <c r="N14" s="7"/>
      <c r="O14" s="7"/>
      <c r="P14" s="7"/>
      <c r="Q14" s="7"/>
      <c r="R14" s="7">
        <v>1</v>
      </c>
      <c r="S14" s="75">
        <v>1</v>
      </c>
      <c r="T14" s="7"/>
      <c r="U14" s="7"/>
      <c r="V14" s="7"/>
      <c r="W14" s="7">
        <v>1</v>
      </c>
      <c r="X14" s="7">
        <v>0</v>
      </c>
      <c r="Y14" s="7">
        <v>1</v>
      </c>
      <c r="Z14" s="75">
        <v>1</v>
      </c>
      <c r="AA14" s="7">
        <v>1</v>
      </c>
      <c r="AB14" s="7"/>
      <c r="AC14" s="7"/>
      <c r="AD14" s="7">
        <v>1</v>
      </c>
      <c r="AE14" s="75">
        <v>1</v>
      </c>
      <c r="AF14" s="75">
        <v>1</v>
      </c>
      <c r="AG14" s="7"/>
      <c r="AH14" s="7"/>
      <c r="AI14" s="7">
        <v>1</v>
      </c>
      <c r="AJ14" s="7">
        <v>1</v>
      </c>
      <c r="AK14" s="7">
        <v>1</v>
      </c>
      <c r="AL14" s="7">
        <v>1</v>
      </c>
      <c r="AM14" s="23"/>
      <c r="AN14" s="77">
        <f>SUM(C14:AL14)</f>
        <v>19</v>
      </c>
    </row>
    <row r="15" spans="2:40" ht="12.75">
      <c r="B15" s="49" t="s">
        <v>52</v>
      </c>
      <c r="C15" s="49">
        <f aca="true" t="shared" si="0" ref="C15:P15">SUM(C11:C14)</f>
        <v>2</v>
      </c>
      <c r="D15" s="49">
        <f t="shared" si="0"/>
        <v>4</v>
      </c>
      <c r="E15" s="49">
        <f t="shared" si="0"/>
        <v>1</v>
      </c>
      <c r="F15" s="49">
        <f t="shared" si="0"/>
        <v>4</v>
      </c>
      <c r="G15" s="49">
        <f t="shared" si="0"/>
        <v>1</v>
      </c>
      <c r="H15" s="49">
        <f t="shared" si="0"/>
        <v>3</v>
      </c>
      <c r="I15" s="49">
        <f t="shared" si="0"/>
        <v>1</v>
      </c>
      <c r="J15" s="49">
        <f t="shared" si="0"/>
        <v>1</v>
      </c>
      <c r="K15" s="49">
        <f t="shared" si="0"/>
        <v>4</v>
      </c>
      <c r="L15" s="49">
        <f t="shared" si="0"/>
        <v>4</v>
      </c>
      <c r="M15" s="49">
        <f t="shared" si="0"/>
        <v>3</v>
      </c>
      <c r="N15" s="49">
        <f t="shared" si="0"/>
        <v>1</v>
      </c>
      <c r="O15" s="49">
        <f t="shared" si="0"/>
        <v>2</v>
      </c>
      <c r="P15" s="49">
        <f t="shared" si="0"/>
        <v>1</v>
      </c>
      <c r="Q15" s="49"/>
      <c r="R15" s="49">
        <f>SUM(R11:R14)</f>
        <v>2</v>
      </c>
      <c r="S15" s="49">
        <f>SUM(S11:S14)</f>
        <v>4</v>
      </c>
      <c r="T15" s="49">
        <f>SUM(T11:T14)</f>
        <v>3</v>
      </c>
      <c r="U15" s="49"/>
      <c r="V15" s="49">
        <f>SUM(V11:V14)</f>
        <v>2</v>
      </c>
      <c r="W15" s="49">
        <f>SUM(W11:W14)</f>
        <v>4</v>
      </c>
      <c r="X15" s="49">
        <v>1</v>
      </c>
      <c r="Y15" s="49"/>
      <c r="Z15" s="49">
        <f>SUM(Z11:Z14)</f>
        <v>2</v>
      </c>
      <c r="AA15" s="49">
        <f>SUM(AA11:AA14)</f>
        <v>2</v>
      </c>
      <c r="AB15" s="49">
        <f>SUM(AB11:AB14)</f>
        <v>1</v>
      </c>
      <c r="AC15" s="49"/>
      <c r="AD15" s="49">
        <f aca="true" t="shared" si="1" ref="AD15:AL15">SUM(AD11:AD14)</f>
        <v>4</v>
      </c>
      <c r="AE15" s="49">
        <f t="shared" si="1"/>
        <v>3</v>
      </c>
      <c r="AF15" s="49">
        <f t="shared" si="1"/>
        <v>3</v>
      </c>
      <c r="AG15" s="65">
        <f t="shared" si="1"/>
        <v>1</v>
      </c>
      <c r="AH15" s="65">
        <f t="shared" si="1"/>
        <v>1</v>
      </c>
      <c r="AI15" s="65">
        <f t="shared" si="1"/>
        <v>4</v>
      </c>
      <c r="AJ15" s="49">
        <f t="shared" si="1"/>
        <v>2</v>
      </c>
      <c r="AK15" s="49">
        <f t="shared" si="1"/>
        <v>3</v>
      </c>
      <c r="AL15" s="49">
        <f t="shared" si="1"/>
        <v>4</v>
      </c>
      <c r="AN15" s="49">
        <f>SUM(AN11:AN14)</f>
        <v>88</v>
      </c>
    </row>
    <row r="18" ht="12.75">
      <c r="B18" s="72" t="s">
        <v>133</v>
      </c>
    </row>
    <row r="19" spans="2:10" ht="132.75">
      <c r="B19" s="3" t="s">
        <v>40</v>
      </c>
      <c r="C19" s="80" t="s">
        <v>116</v>
      </c>
      <c r="D19" s="80" t="s">
        <v>97</v>
      </c>
      <c r="E19" s="80" t="s">
        <v>99</v>
      </c>
      <c r="F19" s="80" t="s">
        <v>134</v>
      </c>
      <c r="G19" s="80" t="s">
        <v>135</v>
      </c>
      <c r="H19" s="80" t="s">
        <v>52</v>
      </c>
      <c r="I19" s="81" t="s">
        <v>136</v>
      </c>
      <c r="J19" s="81" t="s">
        <v>137</v>
      </c>
    </row>
    <row r="20" spans="2:10" ht="12.75">
      <c r="B20" s="82" t="s">
        <v>48</v>
      </c>
      <c r="C20" s="83">
        <v>0</v>
      </c>
      <c r="D20" s="84">
        <v>1500</v>
      </c>
      <c r="E20" s="84">
        <v>0</v>
      </c>
      <c r="F20" s="84">
        <v>16</v>
      </c>
      <c r="G20" s="84">
        <v>6</v>
      </c>
      <c r="H20" s="85">
        <f>SUM(C20:G20)</f>
        <v>1522</v>
      </c>
      <c r="I20" s="22">
        <f>F20/H20</f>
        <v>0.010512483574244415</v>
      </c>
      <c r="J20" s="22">
        <f>(H20-(C20+D20))/H20</f>
        <v>0.01445466491458607</v>
      </c>
    </row>
    <row r="21" spans="2:10" ht="12.75">
      <c r="B21" s="49" t="s">
        <v>53</v>
      </c>
      <c r="C21" s="86">
        <v>0.18</v>
      </c>
      <c r="D21" s="84">
        <v>571.45</v>
      </c>
      <c r="E21" s="84">
        <v>0.2</v>
      </c>
      <c r="F21" s="84">
        <v>61</v>
      </c>
      <c r="G21" s="84">
        <v>2.68</v>
      </c>
      <c r="H21" s="85">
        <f>SUM(C21:G21)</f>
        <v>635.51</v>
      </c>
      <c r="I21" s="22">
        <f>F21/H21</f>
        <v>0.0959859010873157</v>
      </c>
      <c r="J21" s="22">
        <f>(H21-(C21+D21+E21))/H21</f>
        <v>0.10020298657770917</v>
      </c>
    </row>
    <row r="22" spans="2:10" ht="12.75">
      <c r="B22" s="49" t="s">
        <v>55</v>
      </c>
      <c r="C22" s="86">
        <v>108</v>
      </c>
      <c r="D22" s="84">
        <v>1108.79</v>
      </c>
      <c r="E22" s="84">
        <v>0.09</v>
      </c>
      <c r="F22" s="84">
        <v>72</v>
      </c>
      <c r="G22" s="84">
        <v>3.254</v>
      </c>
      <c r="H22" s="85">
        <f>SUM(C22:G22)</f>
        <v>1292.1339999999998</v>
      </c>
      <c r="I22" s="22">
        <f>F22/H22</f>
        <v>0.055721774986185656</v>
      </c>
      <c r="J22" s="22">
        <f>(H22-(C22+D22))/H22</f>
        <v>0.058309741868877246</v>
      </c>
    </row>
    <row r="23" spans="2:10" ht="12.75">
      <c r="B23" s="49" t="s">
        <v>56</v>
      </c>
      <c r="C23" s="86">
        <v>0</v>
      </c>
      <c r="D23" s="87">
        <v>490</v>
      </c>
      <c r="E23" s="84">
        <v>0.28</v>
      </c>
      <c r="F23" s="86">
        <v>29</v>
      </c>
      <c r="G23" s="87">
        <v>1.536</v>
      </c>
      <c r="H23" s="85">
        <f>SUM(C23:G23)</f>
        <v>520.8159999999999</v>
      </c>
      <c r="I23" s="22">
        <f>F23/H23</f>
        <v>0.05568185309207091</v>
      </c>
      <c r="J23" s="22">
        <f>(H23-(C23+D23))/H23</f>
        <v>0.05916868913397423</v>
      </c>
    </row>
    <row r="24" spans="2:10" ht="12.75">
      <c r="B24" s="49" t="s">
        <v>52</v>
      </c>
      <c r="C24" s="88">
        <f aca="true" t="shared" si="2" ref="C24:H24">SUM(C20:C23)</f>
        <v>108.18</v>
      </c>
      <c r="D24" s="88">
        <f t="shared" si="2"/>
        <v>3670.24</v>
      </c>
      <c r="E24" s="88">
        <f t="shared" si="2"/>
        <v>0.5700000000000001</v>
      </c>
      <c r="F24" s="88">
        <f t="shared" si="2"/>
        <v>178</v>
      </c>
      <c r="G24" s="88">
        <f t="shared" si="2"/>
        <v>13.469999999999999</v>
      </c>
      <c r="H24" s="88">
        <f t="shared" si="2"/>
        <v>3970.46</v>
      </c>
      <c r="I24" s="22">
        <f>F24/H24</f>
        <v>0.04483107750739209</v>
      </c>
      <c r="J24" s="22">
        <f>(H24-(C24+D24))/H24</f>
        <v>0.04836719171078425</v>
      </c>
    </row>
    <row r="26" spans="2:15" ht="12.75">
      <c r="B26" s="89" t="s">
        <v>138</v>
      </c>
      <c r="O26" s="90"/>
    </row>
  </sheetData>
  <sheetProtection selectLockedCells="1" selectUnlockedCells="1"/>
  <mergeCells count="4">
    <mergeCell ref="B2:F2"/>
    <mergeCell ref="C3:F3"/>
    <mergeCell ref="C4:F4"/>
    <mergeCell ref="C5:F5"/>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9"/>
    <pageSetUpPr fitToPage="1"/>
  </sheetPr>
  <dimension ref="B2:I27"/>
  <sheetViews>
    <sheetView showGridLines="0" zoomScalePageLayoutView="0" workbookViewId="0" topLeftCell="A1">
      <selection activeCell="J18" sqref="J18"/>
    </sheetView>
  </sheetViews>
  <sheetFormatPr defaultColWidth="8.8515625" defaultRowHeight="12.75"/>
  <cols>
    <col min="1" max="1" width="9.140625" style="1" customWidth="1"/>
    <col min="2" max="2" width="12.57421875" style="1" customWidth="1"/>
    <col min="3" max="3" width="22.140625" style="1" customWidth="1"/>
    <col min="4" max="16384" width="8.8515625" style="1" customWidth="1"/>
  </cols>
  <sheetData>
    <row r="2" spans="2:3" ht="12.75">
      <c r="B2" s="3" t="s">
        <v>0</v>
      </c>
      <c r="C2" s="4"/>
    </row>
    <row r="3" spans="2:3" ht="12.75">
      <c r="B3" s="6" t="s">
        <v>2</v>
      </c>
      <c r="C3" s="23" t="str">
        <f>Metrics!B3</f>
        <v>Tier 2</v>
      </c>
    </row>
    <row r="4" spans="2:3" ht="12.75">
      <c r="B4" s="6" t="s">
        <v>5</v>
      </c>
      <c r="C4" s="23" t="str">
        <f>Metrics!B4</f>
        <v>Q2 2016</v>
      </c>
    </row>
    <row r="5" spans="2:3" ht="12.75">
      <c r="B5" s="6" t="s">
        <v>8</v>
      </c>
      <c r="C5" s="23" t="str">
        <f>Metrics!B5</f>
        <v>Matt Doidge</v>
      </c>
    </row>
    <row r="7" spans="2:3" ht="12.75">
      <c r="B7" s="29" t="s">
        <v>139</v>
      </c>
      <c r="C7" s="29"/>
    </row>
    <row r="8" spans="2:9" ht="13.5" customHeight="1">
      <c r="B8" s="91"/>
      <c r="C8" s="92"/>
      <c r="D8" s="162" t="s">
        <v>140</v>
      </c>
      <c r="E8" s="162"/>
      <c r="F8" s="162"/>
      <c r="G8" s="163" t="s">
        <v>141</v>
      </c>
      <c r="H8" s="163"/>
      <c r="I8" s="163"/>
    </row>
    <row r="9" spans="2:9" ht="12.75">
      <c r="B9" s="52" t="s">
        <v>40</v>
      </c>
      <c r="C9" s="93" t="s">
        <v>142</v>
      </c>
      <c r="D9" s="54" t="s">
        <v>143</v>
      </c>
      <c r="E9" s="54" t="s">
        <v>144</v>
      </c>
      <c r="F9" s="55" t="s">
        <v>145</v>
      </c>
      <c r="G9" s="55" t="s">
        <v>143</v>
      </c>
      <c r="H9" s="54" t="s">
        <v>144</v>
      </c>
      <c r="I9" s="54" t="s">
        <v>145</v>
      </c>
    </row>
    <row r="10" spans="2:9" ht="12.75">
      <c r="B10" s="82" t="str">
        <f>Resources!A11</f>
        <v>Lancaster</v>
      </c>
      <c r="C10" s="94" t="s">
        <v>146</v>
      </c>
      <c r="D10" s="95">
        <v>1</v>
      </c>
      <c r="E10" s="95">
        <v>1</v>
      </c>
      <c r="F10" s="96">
        <v>1</v>
      </c>
      <c r="G10" s="96"/>
      <c r="H10" s="95"/>
      <c r="I10" s="95"/>
    </row>
    <row r="11" spans="2:9" ht="12.75">
      <c r="B11" s="82"/>
      <c r="C11" s="94" t="s">
        <v>147</v>
      </c>
      <c r="D11" s="95">
        <v>1</v>
      </c>
      <c r="E11" s="95">
        <v>1</v>
      </c>
      <c r="F11" s="96">
        <v>1</v>
      </c>
      <c r="G11" s="96"/>
      <c r="H11" s="97"/>
      <c r="I11" s="97"/>
    </row>
    <row r="12" spans="2:9" ht="12.75">
      <c r="B12" s="49"/>
      <c r="C12" s="94" t="s">
        <v>148</v>
      </c>
      <c r="D12" s="95"/>
      <c r="E12" s="95"/>
      <c r="F12" s="96"/>
      <c r="G12" s="96">
        <v>0.30000000000000004</v>
      </c>
      <c r="H12" s="97">
        <v>0.30000000000000004</v>
      </c>
      <c r="I12" s="97">
        <v>0.30000000000000004</v>
      </c>
    </row>
    <row r="13" spans="2:9" ht="12.75">
      <c r="B13" s="49" t="str">
        <f>Resources!A12</f>
        <v>Liverpool</v>
      </c>
      <c r="C13" s="98" t="s">
        <v>149</v>
      </c>
      <c r="D13" s="99">
        <v>1</v>
      </c>
      <c r="E13" s="99">
        <v>1</v>
      </c>
      <c r="F13" s="100">
        <v>1</v>
      </c>
      <c r="G13" s="100"/>
      <c r="H13" s="99"/>
      <c r="I13" s="99"/>
    </row>
    <row r="14" spans="2:9" ht="12.75">
      <c r="B14" s="49"/>
      <c r="C14" s="98" t="s">
        <v>150</v>
      </c>
      <c r="D14" s="99"/>
      <c r="E14" s="99"/>
      <c r="F14" s="100"/>
      <c r="G14" s="100">
        <v>0.5</v>
      </c>
      <c r="H14" s="99">
        <v>0.5</v>
      </c>
      <c r="I14" s="99">
        <v>0.5</v>
      </c>
    </row>
    <row r="15" spans="2:9" ht="12.75">
      <c r="B15" s="49"/>
      <c r="C15" s="98" t="s">
        <v>151</v>
      </c>
      <c r="D15" s="99"/>
      <c r="E15" s="99"/>
      <c r="F15" s="100"/>
      <c r="G15" s="100">
        <v>0.5</v>
      </c>
      <c r="H15" s="99">
        <v>0.5</v>
      </c>
      <c r="I15" s="99">
        <v>0.5</v>
      </c>
    </row>
    <row r="16" spans="2:9" ht="12.75">
      <c r="B16" s="49" t="str">
        <f>Resources!A13</f>
        <v>Manchester</v>
      </c>
      <c r="C16" s="98" t="s">
        <v>152</v>
      </c>
      <c r="D16" s="99">
        <v>1</v>
      </c>
      <c r="E16" s="99">
        <v>1</v>
      </c>
      <c r="F16" s="100">
        <v>1</v>
      </c>
      <c r="G16" s="100"/>
      <c r="H16" s="99"/>
      <c r="I16" s="99"/>
    </row>
    <row r="17" spans="2:9" ht="12.75">
      <c r="B17" s="49"/>
      <c r="C17" s="98" t="s">
        <v>153</v>
      </c>
      <c r="D17" s="99">
        <v>1</v>
      </c>
      <c r="E17" s="99">
        <v>1</v>
      </c>
      <c r="F17" s="100">
        <v>1</v>
      </c>
      <c r="G17" s="100"/>
      <c r="H17" s="99"/>
      <c r="I17" s="99"/>
    </row>
    <row r="18" spans="2:9" ht="12.75">
      <c r="B18" s="49"/>
      <c r="C18" s="98" t="s">
        <v>154</v>
      </c>
      <c r="D18" s="99"/>
      <c r="E18" s="99"/>
      <c r="F18" s="100"/>
      <c r="G18" s="100">
        <v>0.5</v>
      </c>
      <c r="H18" s="99">
        <v>0.5</v>
      </c>
      <c r="I18" s="99">
        <v>0.5</v>
      </c>
    </row>
    <row r="19" spans="2:9" ht="12.75">
      <c r="B19" s="49" t="str">
        <f>Resources!A14</f>
        <v>Sheffield</v>
      </c>
      <c r="C19" s="98" t="s">
        <v>155</v>
      </c>
      <c r="D19" s="99">
        <v>0.5</v>
      </c>
      <c r="E19" s="99">
        <v>0.5</v>
      </c>
      <c r="F19" s="100">
        <v>0.5</v>
      </c>
      <c r="G19" s="100"/>
      <c r="H19" s="99"/>
      <c r="I19" s="99"/>
    </row>
    <row r="20" spans="3:9" ht="12.75">
      <c r="C20" s="98" t="s">
        <v>156</v>
      </c>
      <c r="D20" s="99"/>
      <c r="E20" s="99"/>
      <c r="F20" s="100"/>
      <c r="G20" s="100">
        <v>0.1</v>
      </c>
      <c r="H20" s="99">
        <v>0.1</v>
      </c>
      <c r="I20" s="99">
        <v>0.1</v>
      </c>
    </row>
    <row r="21" spans="2:9" ht="12.75">
      <c r="B21" s="98" t="s">
        <v>52</v>
      </c>
      <c r="C21" s="77"/>
      <c r="D21" s="101">
        <f aca="true" t="shared" si="0" ref="D21:I21">SUM(D5:D20)</f>
        <v>5.5</v>
      </c>
      <c r="E21" s="101">
        <f t="shared" si="0"/>
        <v>5.5</v>
      </c>
      <c r="F21" s="101">
        <f t="shared" si="0"/>
        <v>5.5</v>
      </c>
      <c r="G21" s="101">
        <f t="shared" si="0"/>
        <v>1.9000000000000001</v>
      </c>
      <c r="H21" s="101">
        <f t="shared" si="0"/>
        <v>1.9000000000000001</v>
      </c>
      <c r="I21" s="101">
        <f t="shared" si="0"/>
        <v>1.9000000000000001</v>
      </c>
    </row>
    <row r="23" ht="12.75">
      <c r="B23" s="29" t="s">
        <v>157</v>
      </c>
    </row>
    <row r="24" spans="2:9" ht="13.5" customHeight="1">
      <c r="B24" s="102"/>
      <c r="C24" s="103"/>
      <c r="D24" s="164" t="s">
        <v>158</v>
      </c>
      <c r="E24" s="164"/>
      <c r="F24" s="164"/>
      <c r="G24" s="164" t="s">
        <v>141</v>
      </c>
      <c r="H24" s="164"/>
      <c r="I24" s="164"/>
    </row>
    <row r="25" spans="2:9" ht="12.75">
      <c r="B25" s="104" t="s">
        <v>40</v>
      </c>
      <c r="C25" s="105" t="s">
        <v>142</v>
      </c>
      <c r="D25" s="106" t="s">
        <v>143</v>
      </c>
      <c r="E25" s="106" t="s">
        <v>144</v>
      </c>
      <c r="F25" s="107" t="s">
        <v>145</v>
      </c>
      <c r="G25" s="106" t="s">
        <v>143</v>
      </c>
      <c r="H25" s="106" t="s">
        <v>144</v>
      </c>
      <c r="I25" s="107" t="s">
        <v>145</v>
      </c>
    </row>
    <row r="26" spans="2:9" ht="12.75">
      <c r="B26" s="108" t="s">
        <v>55</v>
      </c>
      <c r="C26" s="109" t="s">
        <v>154</v>
      </c>
      <c r="D26" s="110">
        <v>0.5</v>
      </c>
      <c r="E26" s="110">
        <v>0.5</v>
      </c>
      <c r="F26" s="111">
        <v>0.5</v>
      </c>
      <c r="G26" s="110"/>
      <c r="H26" s="110"/>
      <c r="I26" s="111"/>
    </row>
    <row r="27" spans="2:9" ht="12.75">
      <c r="B27" s="49" t="s">
        <v>55</v>
      </c>
      <c r="C27" s="49" t="s">
        <v>152</v>
      </c>
      <c r="D27" s="23"/>
      <c r="E27" s="23"/>
      <c r="F27" s="23"/>
      <c r="G27" s="23">
        <v>1</v>
      </c>
      <c r="H27" s="23">
        <v>1</v>
      </c>
      <c r="I27" s="23">
        <v>1</v>
      </c>
    </row>
  </sheetData>
  <sheetProtection selectLockedCells="1" selectUnlockedCells="1"/>
  <mergeCells count="4">
    <mergeCell ref="D8:F8"/>
    <mergeCell ref="G8:I8"/>
    <mergeCell ref="D24:F24"/>
    <mergeCell ref="G24:I24"/>
  </mergeCells>
  <printOptions/>
  <pageMargins left="0.7479166666666667" right="0.7479166666666667" top="0.9840277777777777" bottom="0.9840277777777777" header="0.5118055555555555" footer="0.5118055555555555"/>
  <pageSetup fitToHeight="1" fitToWidth="1"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9"/>
  </sheetPr>
  <dimension ref="A2:M56"/>
  <sheetViews>
    <sheetView zoomScalePageLayoutView="0" workbookViewId="0" topLeftCell="A16">
      <selection activeCell="I25" sqref="I25:M25"/>
    </sheetView>
  </sheetViews>
  <sheetFormatPr defaultColWidth="8.8515625" defaultRowHeight="12.75"/>
  <cols>
    <col min="1" max="1" width="11.8515625" style="112" customWidth="1"/>
    <col min="2" max="2" width="33.7109375" style="112" customWidth="1"/>
    <col min="3" max="16384" width="8.8515625" style="112" customWidth="1"/>
  </cols>
  <sheetData>
    <row r="2" spans="1:2" ht="12.75">
      <c r="A2" s="113" t="s">
        <v>159</v>
      </c>
      <c r="B2" s="114"/>
    </row>
    <row r="3" spans="1:2" ht="12.75">
      <c r="A3" s="115" t="s">
        <v>160</v>
      </c>
      <c r="B3" s="116" t="s">
        <v>161</v>
      </c>
    </row>
    <row r="4" spans="1:2" ht="12.75">
      <c r="A4" s="117" t="s">
        <v>5</v>
      </c>
      <c r="B4" s="118" t="s">
        <v>162</v>
      </c>
    </row>
    <row r="5" spans="1:2" ht="12.75">
      <c r="A5" s="117" t="s">
        <v>8</v>
      </c>
      <c r="B5" s="118" t="s">
        <v>9</v>
      </c>
    </row>
    <row r="7" ht="12.75">
      <c r="A7" s="119" t="s">
        <v>163</v>
      </c>
    </row>
    <row r="8" spans="1:12" ht="16.5" customHeight="1">
      <c r="A8" s="120" t="s">
        <v>40</v>
      </c>
      <c r="B8" s="121" t="s">
        <v>164</v>
      </c>
      <c r="C8" s="165" t="s">
        <v>165</v>
      </c>
      <c r="D8" s="165"/>
      <c r="E8" s="165"/>
      <c r="F8" s="165"/>
      <c r="G8" s="165"/>
      <c r="H8" s="166" t="s">
        <v>166</v>
      </c>
      <c r="I8" s="166"/>
      <c r="J8" s="166"/>
      <c r="K8" s="166"/>
      <c r="L8" s="166"/>
    </row>
    <row r="9" spans="1:12" s="124" customFormat="1" ht="86.25" customHeight="1">
      <c r="A9" s="122" t="s">
        <v>48</v>
      </c>
      <c r="B9" s="123" t="s">
        <v>167</v>
      </c>
      <c r="C9" s="167" t="s">
        <v>168</v>
      </c>
      <c r="D9" s="167"/>
      <c r="E9" s="167"/>
      <c r="F9" s="167"/>
      <c r="G9" s="167"/>
      <c r="H9" s="167"/>
      <c r="I9" s="167"/>
      <c r="J9" s="167"/>
      <c r="K9" s="167"/>
      <c r="L9" s="167"/>
    </row>
    <row r="10" ht="12.75">
      <c r="A10" s="112" t="s">
        <v>169</v>
      </c>
    </row>
    <row r="13" ht="12.75">
      <c r="A13" s="119" t="s">
        <v>170</v>
      </c>
    </row>
    <row r="14" spans="1:11" ht="12.75" customHeight="1">
      <c r="A14" s="113" t="s">
        <v>40</v>
      </c>
      <c r="B14" s="168" t="s">
        <v>171</v>
      </c>
      <c r="C14" s="168"/>
      <c r="D14" s="168"/>
      <c r="E14" s="168"/>
      <c r="F14" s="168"/>
      <c r="G14" s="169" t="s">
        <v>172</v>
      </c>
      <c r="H14" s="169"/>
      <c r="I14" s="169"/>
      <c r="J14" s="169"/>
      <c r="K14" s="169"/>
    </row>
    <row r="15" spans="1:11" s="124" customFormat="1" ht="86.25" customHeight="1">
      <c r="A15" s="122" t="s">
        <v>48</v>
      </c>
      <c r="B15" s="170" t="s">
        <v>173</v>
      </c>
      <c r="C15" s="170"/>
      <c r="D15" s="170"/>
      <c r="E15" s="170"/>
      <c r="F15" s="170"/>
      <c r="G15" s="171" t="s">
        <v>174</v>
      </c>
      <c r="H15" s="171"/>
      <c r="I15" s="171"/>
      <c r="J15" s="171"/>
      <c r="K15" s="171"/>
    </row>
    <row r="16" spans="1:10" ht="12" customHeight="1">
      <c r="A16" s="124"/>
      <c r="B16" s="124"/>
      <c r="C16" s="124"/>
      <c r="D16" s="124"/>
      <c r="E16" s="124"/>
      <c r="F16" s="124"/>
      <c r="G16" s="124"/>
      <c r="H16" s="124"/>
      <c r="I16" s="124"/>
      <c r="J16" s="124"/>
    </row>
    <row r="18" ht="12.75">
      <c r="A18" s="119" t="s">
        <v>175</v>
      </c>
    </row>
    <row r="19" spans="1:13" ht="12.75">
      <c r="A19" s="113" t="s">
        <v>40</v>
      </c>
      <c r="B19" s="168" t="s">
        <v>176</v>
      </c>
      <c r="C19" s="168"/>
      <c r="D19" s="168"/>
      <c r="E19" s="168"/>
      <c r="F19" s="168"/>
      <c r="G19" s="168" t="s">
        <v>177</v>
      </c>
      <c r="H19" s="168"/>
      <c r="I19" s="168" t="s">
        <v>178</v>
      </c>
      <c r="J19" s="168"/>
      <c r="K19" s="168"/>
      <c r="L19" s="168"/>
      <c r="M19" s="168"/>
    </row>
    <row r="20" spans="1:13" s="124" customFormat="1" ht="86.25" customHeight="1">
      <c r="A20" s="122" t="s">
        <v>48</v>
      </c>
      <c r="B20" s="172" t="s">
        <v>179</v>
      </c>
      <c r="C20" s="172"/>
      <c r="D20" s="172"/>
      <c r="E20" s="172"/>
      <c r="F20" s="172"/>
      <c r="G20" s="173" t="s">
        <v>180</v>
      </c>
      <c r="H20" s="173"/>
      <c r="I20" s="167" t="s">
        <v>181</v>
      </c>
      <c r="J20" s="167"/>
      <c r="K20" s="167"/>
      <c r="L20" s="167"/>
      <c r="M20" s="167"/>
    </row>
    <row r="21" ht="12" customHeight="1"/>
    <row r="23" ht="12.75">
      <c r="A23" s="119" t="s">
        <v>182</v>
      </c>
    </row>
    <row r="24" spans="1:13" ht="12.75">
      <c r="A24" s="113" t="s">
        <v>40</v>
      </c>
      <c r="B24" s="168" t="s">
        <v>176</v>
      </c>
      <c r="C24" s="168"/>
      <c r="D24" s="168"/>
      <c r="E24" s="168"/>
      <c r="F24" s="168"/>
      <c r="G24" s="168" t="s">
        <v>177</v>
      </c>
      <c r="H24" s="168"/>
      <c r="I24" s="168" t="s">
        <v>178</v>
      </c>
      <c r="J24" s="168"/>
      <c r="K24" s="168"/>
      <c r="L24" s="168"/>
      <c r="M24" s="168"/>
    </row>
    <row r="25" spans="1:13" s="124" customFormat="1" ht="124.5" customHeight="1">
      <c r="A25" s="122" t="s">
        <v>48</v>
      </c>
      <c r="B25" s="167" t="s">
        <v>183</v>
      </c>
      <c r="C25" s="167"/>
      <c r="D25" s="167"/>
      <c r="E25" s="167"/>
      <c r="F25" s="167"/>
      <c r="G25" s="173">
        <v>42643</v>
      </c>
      <c r="H25" s="173"/>
      <c r="I25" s="167" t="s">
        <v>184</v>
      </c>
      <c r="J25" s="167"/>
      <c r="K25" s="167"/>
      <c r="L25" s="167"/>
      <c r="M25" s="167"/>
    </row>
    <row r="29" spans="1:12" ht="12.75">
      <c r="A29" s="125" t="s">
        <v>185</v>
      </c>
      <c r="B29" s="126"/>
      <c r="C29" s="126"/>
      <c r="D29" s="126"/>
      <c r="E29" s="126"/>
      <c r="F29" s="126"/>
      <c r="G29" s="126"/>
      <c r="H29" s="126"/>
      <c r="I29" s="126"/>
      <c r="J29" s="126"/>
      <c r="K29" s="126"/>
      <c r="L29" s="126"/>
    </row>
    <row r="30" spans="1:12" ht="12.75">
      <c r="A30" s="174" t="s">
        <v>186</v>
      </c>
      <c r="B30" s="174"/>
      <c r="C30" s="174"/>
      <c r="D30" s="174"/>
      <c r="E30" s="174"/>
      <c r="F30" s="168" t="s">
        <v>187</v>
      </c>
      <c r="G30" s="168"/>
      <c r="H30" s="168" t="s">
        <v>188</v>
      </c>
      <c r="I30" s="168"/>
      <c r="J30" s="168"/>
      <c r="K30" s="168"/>
      <c r="L30" s="168"/>
    </row>
    <row r="31" spans="1:12" ht="13.5" customHeight="1">
      <c r="A31" s="167"/>
      <c r="B31" s="167"/>
      <c r="C31" s="167"/>
      <c r="D31" s="167"/>
      <c r="E31" s="167"/>
      <c r="F31" s="175"/>
      <c r="G31" s="175"/>
      <c r="H31" s="176"/>
      <c r="I31" s="176"/>
      <c r="J31" s="176"/>
      <c r="K31" s="176"/>
      <c r="L31" s="176"/>
    </row>
    <row r="32" spans="1:12" ht="12.75">
      <c r="A32" s="176"/>
      <c r="B32" s="176"/>
      <c r="C32" s="176"/>
      <c r="D32" s="176"/>
      <c r="E32" s="176"/>
      <c r="F32" s="177"/>
      <c r="G32" s="177"/>
      <c r="H32" s="176"/>
      <c r="I32" s="176"/>
      <c r="J32" s="176"/>
      <c r="K32" s="176"/>
      <c r="L32" s="176"/>
    </row>
    <row r="33" spans="1:12" ht="12.75">
      <c r="A33" s="174" t="s">
        <v>189</v>
      </c>
      <c r="B33" s="174"/>
      <c r="C33" s="174"/>
      <c r="D33" s="174"/>
      <c r="E33" s="174"/>
      <c r="F33" s="168" t="s">
        <v>187</v>
      </c>
      <c r="G33" s="168"/>
      <c r="H33" s="168" t="s">
        <v>188</v>
      </c>
      <c r="I33" s="168"/>
      <c r="J33" s="168"/>
      <c r="K33" s="168"/>
      <c r="L33" s="168"/>
    </row>
    <row r="34" spans="1:12" ht="12.75" customHeight="1">
      <c r="A34" s="176"/>
      <c r="B34" s="176"/>
      <c r="C34" s="176"/>
      <c r="D34" s="176"/>
      <c r="E34" s="176"/>
      <c r="F34" s="178"/>
      <c r="G34" s="178"/>
      <c r="H34" s="179"/>
      <c r="I34" s="179"/>
      <c r="J34" s="179"/>
      <c r="K34" s="179"/>
      <c r="L34" s="179"/>
    </row>
    <row r="35" spans="1:12" ht="12.75">
      <c r="A35" s="176"/>
      <c r="B35" s="176"/>
      <c r="C35" s="176"/>
      <c r="D35" s="176"/>
      <c r="E35" s="176"/>
      <c r="F35" s="178"/>
      <c r="G35" s="178"/>
      <c r="H35" s="180"/>
      <c r="I35" s="180"/>
      <c r="J35" s="180"/>
      <c r="K35" s="180"/>
      <c r="L35" s="180"/>
    </row>
    <row r="36" spans="1:12" ht="12.75">
      <c r="A36" s="174" t="s">
        <v>190</v>
      </c>
      <c r="B36" s="174"/>
      <c r="C36" s="174"/>
      <c r="D36" s="174"/>
      <c r="E36" s="174"/>
      <c r="F36" s="168" t="s">
        <v>187</v>
      </c>
      <c r="G36" s="168"/>
      <c r="H36" s="168" t="s">
        <v>188</v>
      </c>
      <c r="I36" s="168"/>
      <c r="J36" s="168"/>
      <c r="K36" s="168"/>
      <c r="L36" s="168"/>
    </row>
    <row r="37" spans="1:12" ht="12.75" customHeight="1">
      <c r="A37" s="176"/>
      <c r="B37" s="176"/>
      <c r="C37" s="176"/>
      <c r="D37" s="176"/>
      <c r="E37" s="176"/>
      <c r="F37" s="178"/>
      <c r="G37" s="178"/>
      <c r="H37" s="179"/>
      <c r="I37" s="179"/>
      <c r="J37" s="179"/>
      <c r="K37" s="179"/>
      <c r="L37" s="179"/>
    </row>
    <row r="38" spans="1:12" ht="12.75">
      <c r="A38" s="176"/>
      <c r="B38" s="176"/>
      <c r="C38" s="176"/>
      <c r="D38" s="176"/>
      <c r="E38" s="176"/>
      <c r="F38" s="178"/>
      <c r="G38" s="178"/>
      <c r="H38" s="180"/>
      <c r="I38" s="180"/>
      <c r="J38" s="180"/>
      <c r="K38" s="180"/>
      <c r="L38" s="180"/>
    </row>
    <row r="39" spans="1:12" ht="12.75">
      <c r="A39" s="174" t="s">
        <v>191</v>
      </c>
      <c r="B39" s="174"/>
      <c r="C39" s="174"/>
      <c r="D39" s="174"/>
      <c r="E39" s="174"/>
      <c r="F39" s="168" t="s">
        <v>187</v>
      </c>
      <c r="G39" s="168"/>
      <c r="H39" s="168" t="s">
        <v>188</v>
      </c>
      <c r="I39" s="168"/>
      <c r="J39" s="168"/>
      <c r="K39" s="168"/>
      <c r="L39" s="168"/>
    </row>
    <row r="40" spans="1:12" ht="12.75" customHeight="1">
      <c r="A40" s="176"/>
      <c r="B40" s="176"/>
      <c r="C40" s="176"/>
      <c r="D40" s="176"/>
      <c r="E40" s="176"/>
      <c r="F40" s="178"/>
      <c r="G40" s="178"/>
      <c r="H40" s="179"/>
      <c r="I40" s="179"/>
      <c r="J40" s="179"/>
      <c r="K40" s="179"/>
      <c r="L40" s="179"/>
    </row>
    <row r="41" spans="1:12" ht="12.75">
      <c r="A41" s="176"/>
      <c r="B41" s="176"/>
      <c r="C41" s="176"/>
      <c r="D41" s="176"/>
      <c r="E41" s="176"/>
      <c r="F41" s="178"/>
      <c r="G41" s="178"/>
      <c r="H41" s="180"/>
      <c r="I41" s="180"/>
      <c r="J41" s="180"/>
      <c r="K41" s="180"/>
      <c r="L41" s="180"/>
    </row>
    <row r="42" spans="1:12" ht="12.75">
      <c r="A42" s="174" t="s">
        <v>192</v>
      </c>
      <c r="B42" s="174"/>
      <c r="C42" s="174"/>
      <c r="D42" s="174"/>
      <c r="E42" s="174"/>
      <c r="F42" s="168" t="s">
        <v>187</v>
      </c>
      <c r="G42" s="168"/>
      <c r="H42" s="168" t="s">
        <v>188</v>
      </c>
      <c r="I42" s="168"/>
      <c r="J42" s="168"/>
      <c r="K42" s="168"/>
      <c r="L42" s="168"/>
    </row>
    <row r="43" spans="1:12" ht="12.75" customHeight="1">
      <c r="A43" s="176"/>
      <c r="B43" s="176"/>
      <c r="C43" s="176"/>
      <c r="D43" s="176"/>
      <c r="E43" s="176"/>
      <c r="F43" s="178"/>
      <c r="G43" s="178"/>
      <c r="H43" s="179"/>
      <c r="I43" s="179"/>
      <c r="J43" s="179"/>
      <c r="K43" s="179"/>
      <c r="L43" s="179"/>
    </row>
    <row r="44" spans="1:12" ht="12" customHeight="1">
      <c r="A44" s="176"/>
      <c r="B44" s="176"/>
      <c r="C44" s="176"/>
      <c r="D44" s="176"/>
      <c r="E44" s="176"/>
      <c r="F44" s="178"/>
      <c r="G44" s="178"/>
      <c r="H44" s="180"/>
      <c r="I44" s="180"/>
      <c r="J44" s="180"/>
      <c r="K44" s="180"/>
      <c r="L44" s="180"/>
    </row>
    <row r="45" spans="1:12" ht="12.75">
      <c r="A45" s="174" t="s">
        <v>193</v>
      </c>
      <c r="B45" s="174"/>
      <c r="C45" s="174"/>
      <c r="D45" s="174"/>
      <c r="E45" s="174"/>
      <c r="F45" s="168" t="s">
        <v>187</v>
      </c>
      <c r="G45" s="168"/>
      <c r="H45" s="168" t="s">
        <v>188</v>
      </c>
      <c r="I45" s="168"/>
      <c r="J45" s="168"/>
      <c r="K45" s="168"/>
      <c r="L45" s="168"/>
    </row>
    <row r="46" spans="1:12" ht="12.75" customHeight="1">
      <c r="A46" s="176"/>
      <c r="B46" s="176"/>
      <c r="C46" s="176"/>
      <c r="D46" s="176"/>
      <c r="E46" s="176"/>
      <c r="F46" s="178"/>
      <c r="G46" s="178"/>
      <c r="H46" s="179"/>
      <c r="I46" s="179"/>
      <c r="J46" s="179"/>
      <c r="K46" s="179"/>
      <c r="L46" s="179"/>
    </row>
    <row r="47" spans="1:12" ht="12.75">
      <c r="A47" s="176"/>
      <c r="B47" s="176"/>
      <c r="C47" s="176"/>
      <c r="D47" s="176"/>
      <c r="E47" s="176"/>
      <c r="F47" s="178"/>
      <c r="G47" s="178"/>
      <c r="H47" s="180"/>
      <c r="I47" s="180"/>
      <c r="J47" s="180"/>
      <c r="K47" s="180"/>
      <c r="L47" s="180"/>
    </row>
    <row r="48" spans="1:12" ht="12.75">
      <c r="A48" s="174" t="s">
        <v>194</v>
      </c>
      <c r="B48" s="174"/>
      <c r="C48" s="174"/>
      <c r="D48" s="174"/>
      <c r="E48" s="174"/>
      <c r="F48" s="168" t="s">
        <v>187</v>
      </c>
      <c r="G48" s="168"/>
      <c r="H48" s="168" t="s">
        <v>188</v>
      </c>
      <c r="I48" s="168"/>
      <c r="J48" s="168"/>
      <c r="K48" s="168"/>
      <c r="L48" s="168"/>
    </row>
    <row r="49" spans="1:12" ht="12.75" customHeight="1">
      <c r="A49" s="176"/>
      <c r="B49" s="176"/>
      <c r="C49" s="176"/>
      <c r="D49" s="176"/>
      <c r="E49" s="176"/>
      <c r="F49" s="178"/>
      <c r="G49" s="178"/>
      <c r="H49" s="179"/>
      <c r="I49" s="179"/>
      <c r="J49" s="179"/>
      <c r="K49" s="179"/>
      <c r="L49" s="179"/>
    </row>
    <row r="50" spans="1:12" ht="12.75">
      <c r="A50" s="176"/>
      <c r="B50" s="176"/>
      <c r="C50" s="176"/>
      <c r="D50" s="176"/>
      <c r="E50" s="176"/>
      <c r="F50" s="178"/>
      <c r="G50" s="178"/>
      <c r="H50" s="180"/>
      <c r="I50" s="180"/>
      <c r="J50" s="180"/>
      <c r="K50" s="180"/>
      <c r="L50" s="180"/>
    </row>
    <row r="51" spans="1:12" ht="12.75">
      <c r="A51" s="174" t="s">
        <v>195</v>
      </c>
      <c r="B51" s="174"/>
      <c r="C51" s="174"/>
      <c r="D51" s="174"/>
      <c r="E51" s="174"/>
      <c r="F51" s="168" t="s">
        <v>187</v>
      </c>
      <c r="G51" s="168"/>
      <c r="H51" s="168" t="s">
        <v>188</v>
      </c>
      <c r="I51" s="168"/>
      <c r="J51" s="168"/>
      <c r="K51" s="168"/>
      <c r="L51" s="168"/>
    </row>
    <row r="52" spans="1:12" ht="12.75" customHeight="1">
      <c r="A52" s="176"/>
      <c r="B52" s="176"/>
      <c r="C52" s="176"/>
      <c r="D52" s="176"/>
      <c r="E52" s="176"/>
      <c r="F52" s="128"/>
      <c r="G52" s="127"/>
      <c r="H52" s="179"/>
      <c r="I52" s="179"/>
      <c r="J52" s="179"/>
      <c r="K52" s="179"/>
      <c r="L52" s="179"/>
    </row>
    <row r="53" spans="1:12" ht="12" customHeight="1">
      <c r="A53" s="176"/>
      <c r="B53" s="176"/>
      <c r="C53" s="176"/>
      <c r="D53" s="176"/>
      <c r="E53" s="176"/>
      <c r="F53" s="178"/>
      <c r="G53" s="178"/>
      <c r="H53" s="180"/>
      <c r="I53" s="180"/>
      <c r="J53" s="180"/>
      <c r="K53" s="180"/>
      <c r="L53" s="180"/>
    </row>
    <row r="54" spans="1:12" ht="12.75">
      <c r="A54" s="174" t="s">
        <v>196</v>
      </c>
      <c r="B54" s="174"/>
      <c r="C54" s="174"/>
      <c r="D54" s="174"/>
      <c r="E54" s="174"/>
      <c r="F54" s="168" t="s">
        <v>187</v>
      </c>
      <c r="G54" s="168"/>
      <c r="H54" s="168" t="s">
        <v>188</v>
      </c>
      <c r="I54" s="168"/>
      <c r="J54" s="168"/>
      <c r="K54" s="168"/>
      <c r="L54" s="168"/>
    </row>
    <row r="55" spans="1:12" ht="12.75" customHeight="1">
      <c r="A55" s="176"/>
      <c r="B55" s="176"/>
      <c r="C55" s="176"/>
      <c r="D55" s="176"/>
      <c r="E55" s="176"/>
      <c r="F55" s="178"/>
      <c r="G55" s="178"/>
      <c r="H55" s="179"/>
      <c r="I55" s="179"/>
      <c r="J55" s="179"/>
      <c r="K55" s="179"/>
      <c r="L55" s="179"/>
    </row>
    <row r="56" spans="1:12" ht="12.75">
      <c r="A56" s="176"/>
      <c r="B56" s="176"/>
      <c r="C56" s="176"/>
      <c r="D56" s="176"/>
      <c r="E56" s="176"/>
      <c r="F56" s="178"/>
      <c r="G56" s="178"/>
      <c r="H56" s="180"/>
      <c r="I56" s="180"/>
      <c r="J56" s="180"/>
      <c r="K56" s="180"/>
      <c r="L56" s="180"/>
    </row>
  </sheetData>
  <sheetProtection selectLockedCells="1" selectUnlockedCells="1"/>
  <mergeCells count="100">
    <mergeCell ref="A55:E55"/>
    <mergeCell ref="F55:G55"/>
    <mergeCell ref="H55:L55"/>
    <mergeCell ref="A56:E56"/>
    <mergeCell ref="F56:G56"/>
    <mergeCell ref="H56:L56"/>
    <mergeCell ref="A52:E52"/>
    <mergeCell ref="H52:L52"/>
    <mergeCell ref="A53:E53"/>
    <mergeCell ref="F53:G53"/>
    <mergeCell ref="H53:L53"/>
    <mergeCell ref="A54:E54"/>
    <mergeCell ref="F54:G54"/>
    <mergeCell ref="H54:L54"/>
    <mergeCell ref="A50:E50"/>
    <mergeCell ref="F50:G50"/>
    <mergeCell ref="H50:L50"/>
    <mergeCell ref="A51:E51"/>
    <mergeCell ref="F51:G51"/>
    <mergeCell ref="H51:L51"/>
    <mergeCell ref="A48:E48"/>
    <mergeCell ref="F48:G48"/>
    <mergeCell ref="H48:L48"/>
    <mergeCell ref="A49:E49"/>
    <mergeCell ref="F49:G49"/>
    <mergeCell ref="H49:L49"/>
    <mergeCell ref="A46:E46"/>
    <mergeCell ref="F46:G46"/>
    <mergeCell ref="H46:L46"/>
    <mergeCell ref="A47:E47"/>
    <mergeCell ref="F47:G47"/>
    <mergeCell ref="H47:L47"/>
    <mergeCell ref="A44:E44"/>
    <mergeCell ref="F44:G44"/>
    <mergeCell ref="H44:L44"/>
    <mergeCell ref="A45:E45"/>
    <mergeCell ref="F45:G45"/>
    <mergeCell ref="H45:L45"/>
    <mergeCell ref="A42:E42"/>
    <mergeCell ref="F42:G42"/>
    <mergeCell ref="H42:L42"/>
    <mergeCell ref="A43:E43"/>
    <mergeCell ref="F43:G43"/>
    <mergeCell ref="H43:L43"/>
    <mergeCell ref="A40:E40"/>
    <mergeCell ref="F40:G40"/>
    <mergeCell ref="H40:L40"/>
    <mergeCell ref="A41:E41"/>
    <mergeCell ref="F41:G41"/>
    <mergeCell ref="H41:L41"/>
    <mergeCell ref="A38:E38"/>
    <mergeCell ref="F38:G38"/>
    <mergeCell ref="H38:L38"/>
    <mergeCell ref="A39:E39"/>
    <mergeCell ref="F39:G39"/>
    <mergeCell ref="H39:L39"/>
    <mergeCell ref="A36:E36"/>
    <mergeCell ref="F36:G36"/>
    <mergeCell ref="H36:L36"/>
    <mergeCell ref="A37:E37"/>
    <mergeCell ref="F37:G37"/>
    <mergeCell ref="H37:L37"/>
    <mergeCell ref="A34:E34"/>
    <mergeCell ref="F34:G34"/>
    <mergeCell ref="H34:L34"/>
    <mergeCell ref="A35:E35"/>
    <mergeCell ref="F35:G35"/>
    <mergeCell ref="H35:L35"/>
    <mergeCell ref="A32:E32"/>
    <mergeCell ref="F32:G32"/>
    <mergeCell ref="H32:L32"/>
    <mergeCell ref="A33:E33"/>
    <mergeCell ref="F33:G33"/>
    <mergeCell ref="H33:L33"/>
    <mergeCell ref="A30:E30"/>
    <mergeCell ref="F30:G30"/>
    <mergeCell ref="H30:L30"/>
    <mergeCell ref="A31:E31"/>
    <mergeCell ref="F31:G31"/>
    <mergeCell ref="H31:L31"/>
    <mergeCell ref="B24:F24"/>
    <mergeCell ref="G24:H24"/>
    <mergeCell ref="I24:M24"/>
    <mergeCell ref="B25:F25"/>
    <mergeCell ref="G25:H25"/>
    <mergeCell ref="I25:M25"/>
    <mergeCell ref="B15:F15"/>
    <mergeCell ref="G15:K15"/>
    <mergeCell ref="B19:F19"/>
    <mergeCell ref="G19:H19"/>
    <mergeCell ref="I19:M19"/>
    <mergeCell ref="B20:F20"/>
    <mergeCell ref="G20:H20"/>
    <mergeCell ref="I20:M20"/>
    <mergeCell ref="C8:G8"/>
    <mergeCell ref="H8:L8"/>
    <mergeCell ref="C9:G9"/>
    <mergeCell ref="H9:L9"/>
    <mergeCell ref="B14:F14"/>
    <mergeCell ref="G14:K14"/>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8.8515625" defaultRowHeight="12.75"/>
  <cols>
    <col min="1" max="1" width="11.8515625" style="129" customWidth="1"/>
    <col min="2" max="2" width="33.7109375" style="129" customWidth="1"/>
    <col min="3" max="16384" width="8.8515625" style="129" customWidth="1"/>
  </cols>
  <sheetData>
    <row r="1" ht="12.75">
      <c r="B1"/>
    </row>
    <row r="2" spans="1:2" ht="12.75">
      <c r="A2" s="130" t="s">
        <v>159</v>
      </c>
      <c r="B2" s="131"/>
    </row>
    <row r="3" spans="1:2" ht="12.75">
      <c r="A3" s="132" t="s">
        <v>160</v>
      </c>
      <c r="B3" s="133" t="s">
        <v>161</v>
      </c>
    </row>
    <row r="4" spans="1:2" ht="12.75">
      <c r="A4" s="134" t="s">
        <v>5</v>
      </c>
      <c r="B4" s="135" t="s">
        <v>162</v>
      </c>
    </row>
    <row r="5" spans="1:2" ht="12.75">
      <c r="A5" s="134" t="s">
        <v>8</v>
      </c>
      <c r="B5" s="135" t="s">
        <v>197</v>
      </c>
    </row>
    <row r="7" ht="12.75">
      <c r="A7" s="136" t="s">
        <v>163</v>
      </c>
    </row>
    <row r="8" spans="1:12" ht="16.5" customHeight="1">
      <c r="A8" s="137" t="s">
        <v>40</v>
      </c>
      <c r="B8" s="138" t="s">
        <v>164</v>
      </c>
      <c r="C8" s="181" t="s">
        <v>165</v>
      </c>
      <c r="D8" s="181"/>
      <c r="E8" s="181"/>
      <c r="F8" s="181"/>
      <c r="G8" s="181"/>
      <c r="H8" s="182" t="s">
        <v>166</v>
      </c>
      <c r="I8" s="182"/>
      <c r="J8" s="182"/>
      <c r="K8" s="182"/>
      <c r="L8" s="182"/>
    </row>
    <row r="9" spans="1:12" s="141" customFormat="1" ht="215.25" customHeight="1">
      <c r="A9" s="139" t="s">
        <v>53</v>
      </c>
      <c r="B9" s="140" t="s">
        <v>198</v>
      </c>
      <c r="C9" s="183" t="s">
        <v>199</v>
      </c>
      <c r="D9" s="183"/>
      <c r="E9" s="183"/>
      <c r="F9" s="183"/>
      <c r="G9" s="183"/>
      <c r="H9" s="184" t="s">
        <v>200</v>
      </c>
      <c r="I9" s="184"/>
      <c r="J9" s="184"/>
      <c r="K9" s="184"/>
      <c r="L9" s="184"/>
    </row>
    <row r="10" ht="12.75">
      <c r="A10" s="129" t="s">
        <v>169</v>
      </c>
    </row>
    <row r="13" ht="12.75">
      <c r="A13" s="136" t="s">
        <v>201</v>
      </c>
    </row>
    <row r="14" spans="1:11" ht="12.75">
      <c r="A14" s="130" t="s">
        <v>40</v>
      </c>
      <c r="B14" s="185" t="s">
        <v>171</v>
      </c>
      <c r="C14" s="185"/>
      <c r="D14" s="185"/>
      <c r="E14" s="185"/>
      <c r="F14" s="185"/>
      <c r="G14" s="185" t="s">
        <v>172</v>
      </c>
      <c r="H14" s="185"/>
      <c r="I14" s="185"/>
      <c r="J14" s="185"/>
      <c r="K14" s="185"/>
    </row>
    <row r="15" spans="1:11" s="143" customFormat="1" ht="48" customHeight="1">
      <c r="A15" s="142" t="s">
        <v>53</v>
      </c>
      <c r="B15" s="186" t="s">
        <v>202</v>
      </c>
      <c r="C15" s="186"/>
      <c r="D15" s="186"/>
      <c r="E15" s="186"/>
      <c r="F15" s="186"/>
      <c r="G15" s="186" t="s">
        <v>203</v>
      </c>
      <c r="H15" s="186"/>
      <c r="I15" s="186"/>
      <c r="J15" s="186"/>
      <c r="K15" s="186"/>
    </row>
    <row r="16" spans="1:10" ht="12" customHeight="1">
      <c r="A16" s="144"/>
      <c r="B16" s="144"/>
      <c r="C16" s="144"/>
      <c r="D16" s="144"/>
      <c r="E16" s="144"/>
      <c r="F16" s="144"/>
      <c r="G16" s="144"/>
      <c r="H16" s="144"/>
      <c r="I16" s="144"/>
      <c r="J16" s="144"/>
    </row>
    <row r="18" ht="12.75">
      <c r="A18" s="136" t="s">
        <v>175</v>
      </c>
    </row>
    <row r="19" spans="1:13" ht="12.75">
      <c r="A19" s="130" t="s">
        <v>40</v>
      </c>
      <c r="B19" s="185" t="s">
        <v>176</v>
      </c>
      <c r="C19" s="185"/>
      <c r="D19" s="185"/>
      <c r="E19" s="185"/>
      <c r="F19" s="185"/>
      <c r="G19" s="185" t="s">
        <v>177</v>
      </c>
      <c r="H19" s="185"/>
      <c r="I19" s="185" t="s">
        <v>178</v>
      </c>
      <c r="J19" s="185"/>
      <c r="K19" s="185"/>
      <c r="L19" s="185"/>
      <c r="M19" s="185"/>
    </row>
    <row r="20" spans="1:13" s="143" customFormat="1" ht="90.75" customHeight="1">
      <c r="A20" s="142" t="s">
        <v>53</v>
      </c>
      <c r="B20" s="187" t="s">
        <v>204</v>
      </c>
      <c r="C20" s="187"/>
      <c r="D20" s="187"/>
      <c r="E20" s="187"/>
      <c r="F20" s="187"/>
      <c r="G20" s="188" t="s">
        <v>205</v>
      </c>
      <c r="H20" s="188"/>
      <c r="I20" s="186" t="s">
        <v>206</v>
      </c>
      <c r="J20" s="186"/>
      <c r="K20" s="186"/>
      <c r="L20" s="186"/>
      <c r="M20" s="186"/>
    </row>
    <row r="21" ht="12" customHeight="1"/>
    <row r="22" ht="12" customHeight="1"/>
    <row r="23" ht="13.5" customHeight="1">
      <c r="A23" s="136" t="s">
        <v>182</v>
      </c>
    </row>
    <row r="24" spans="1:13" ht="12.75">
      <c r="A24" s="130" t="s">
        <v>40</v>
      </c>
      <c r="B24" s="185" t="s">
        <v>176</v>
      </c>
      <c r="C24" s="185"/>
      <c r="D24" s="185"/>
      <c r="E24" s="185"/>
      <c r="F24" s="185"/>
      <c r="G24" s="185" t="s">
        <v>177</v>
      </c>
      <c r="H24" s="185"/>
      <c r="I24" s="185" t="s">
        <v>178</v>
      </c>
      <c r="J24" s="185"/>
      <c r="K24" s="185"/>
      <c r="L24" s="185"/>
      <c r="M24" s="185"/>
    </row>
    <row r="25" spans="1:13" s="143" customFormat="1" ht="112.5" customHeight="1">
      <c r="A25" s="142" t="s">
        <v>53</v>
      </c>
      <c r="B25" s="187" t="s">
        <v>207</v>
      </c>
      <c r="C25" s="187"/>
      <c r="D25" s="187"/>
      <c r="E25" s="187"/>
      <c r="F25" s="187"/>
      <c r="G25" s="189" t="s">
        <v>208</v>
      </c>
      <c r="H25" s="189"/>
      <c r="I25" s="186" t="s">
        <v>209</v>
      </c>
      <c r="J25" s="186"/>
      <c r="K25" s="186"/>
      <c r="L25" s="186"/>
      <c r="M25" s="186"/>
    </row>
  </sheetData>
  <sheetProtection selectLockedCells="1" selectUnlockedCells="1"/>
  <mergeCells count="20">
    <mergeCell ref="B24:F24"/>
    <mergeCell ref="G24:H24"/>
    <mergeCell ref="I24:M24"/>
    <mergeCell ref="B25:F25"/>
    <mergeCell ref="G25:H25"/>
    <mergeCell ref="I25:M25"/>
    <mergeCell ref="B15:F15"/>
    <mergeCell ref="G15:K15"/>
    <mergeCell ref="B19:F19"/>
    <mergeCell ref="G19:H19"/>
    <mergeCell ref="I19:M19"/>
    <mergeCell ref="B20:F20"/>
    <mergeCell ref="G20:H20"/>
    <mergeCell ref="I20:M20"/>
    <mergeCell ref="C8:G8"/>
    <mergeCell ref="H8:L8"/>
    <mergeCell ref="C9:G9"/>
    <mergeCell ref="H9:L9"/>
    <mergeCell ref="B14:F14"/>
    <mergeCell ref="G14:K14"/>
  </mergeCell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rowBreaks count="1" manualBreakCount="1">
    <brk id="1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dimension ref="A1:M56"/>
  <sheetViews>
    <sheetView tabSelected="1" zoomScale="98" zoomScaleNormal="98" zoomScalePageLayoutView="0" workbookViewId="0" topLeftCell="A1">
      <selection activeCell="B25" sqref="B25:F25"/>
    </sheetView>
  </sheetViews>
  <sheetFormatPr defaultColWidth="8.8515625" defaultRowHeight="12.75"/>
  <cols>
    <col min="1" max="1" width="11.8515625" style="190" customWidth="1"/>
    <col min="2" max="2" width="33.7109375" style="190" customWidth="1"/>
    <col min="3" max="16384" width="8.8515625" style="190" customWidth="1"/>
  </cols>
  <sheetData>
    <row r="1" ht="12.75" thickBot="1">
      <c r="B1" s="191"/>
    </row>
    <row r="2" spans="1:2" ht="13.5" thickBot="1">
      <c r="A2" s="192" t="s">
        <v>159</v>
      </c>
      <c r="B2" s="193"/>
    </row>
    <row r="3" spans="1:2" ht="12.75">
      <c r="A3" s="194" t="s">
        <v>160</v>
      </c>
      <c r="B3" s="195" t="s">
        <v>161</v>
      </c>
    </row>
    <row r="4" spans="1:2" ht="12.75">
      <c r="A4" s="196" t="s">
        <v>5</v>
      </c>
      <c r="B4" s="197" t="s">
        <v>162</v>
      </c>
    </row>
    <row r="5" spans="1:2" ht="13.5" thickBot="1">
      <c r="A5" s="198" t="s">
        <v>8</v>
      </c>
      <c r="B5" s="199" t="s">
        <v>210</v>
      </c>
    </row>
    <row r="7" ht="13.5" thickBot="1">
      <c r="A7" s="200" t="s">
        <v>163</v>
      </c>
    </row>
    <row r="8" spans="1:12" ht="16.5" customHeight="1" thickBot="1">
      <c r="A8" s="201" t="s">
        <v>40</v>
      </c>
      <c r="B8" s="202" t="s">
        <v>164</v>
      </c>
      <c r="C8" s="203" t="s">
        <v>165</v>
      </c>
      <c r="D8" s="203"/>
      <c r="E8" s="203"/>
      <c r="F8" s="203"/>
      <c r="G8" s="203"/>
      <c r="H8" s="204" t="s">
        <v>166</v>
      </c>
      <c r="I8" s="204"/>
      <c r="J8" s="204"/>
      <c r="K8" s="204"/>
      <c r="L8" s="204"/>
    </row>
    <row r="9" spans="1:12" s="213" customFormat="1" ht="86.25" customHeight="1">
      <c r="A9" s="205" t="s">
        <v>211</v>
      </c>
      <c r="B9" s="206" t="s">
        <v>212</v>
      </c>
      <c r="C9" s="207" t="s">
        <v>213</v>
      </c>
      <c r="D9" s="208"/>
      <c r="E9" s="208"/>
      <c r="F9" s="208"/>
      <c r="G9" s="209"/>
      <c r="H9" s="210" t="s">
        <v>214</v>
      </c>
      <c r="I9" s="211"/>
      <c r="J9" s="211"/>
      <c r="K9" s="211"/>
      <c r="L9" s="212"/>
    </row>
    <row r="10" spans="1:3" ht="12">
      <c r="A10" s="190" t="s">
        <v>169</v>
      </c>
      <c r="C10" s="214"/>
    </row>
    <row r="13" ht="13.5" thickBot="1">
      <c r="A13" s="200" t="s">
        <v>170</v>
      </c>
    </row>
    <row r="14" spans="1:11" ht="13.5" thickBot="1">
      <c r="A14" s="215" t="s">
        <v>40</v>
      </c>
      <c r="B14" s="216" t="s">
        <v>171</v>
      </c>
      <c r="C14" s="216"/>
      <c r="D14" s="216"/>
      <c r="E14" s="216"/>
      <c r="F14" s="216"/>
      <c r="G14" s="216" t="s">
        <v>172</v>
      </c>
      <c r="H14" s="216"/>
      <c r="I14" s="216"/>
      <c r="J14" s="216"/>
      <c r="K14" s="216"/>
    </row>
    <row r="15" spans="1:11" s="213" customFormat="1" ht="86.25" customHeight="1">
      <c r="A15" s="205" t="s">
        <v>56</v>
      </c>
      <c r="B15" s="217" t="s">
        <v>215</v>
      </c>
      <c r="C15" s="218"/>
      <c r="D15" s="218"/>
      <c r="E15" s="218"/>
      <c r="F15" s="218"/>
      <c r="G15" s="219" t="s">
        <v>216</v>
      </c>
      <c r="H15" s="220"/>
      <c r="I15" s="220"/>
      <c r="J15" s="220"/>
      <c r="K15" s="220"/>
    </row>
    <row r="16" spans="1:10" ht="12" customHeight="1">
      <c r="A16" s="213"/>
      <c r="B16" s="213"/>
      <c r="C16" s="213"/>
      <c r="D16" s="213"/>
      <c r="E16" s="213"/>
      <c r="F16" s="213"/>
      <c r="G16" s="213"/>
      <c r="H16" s="213"/>
      <c r="I16" s="213"/>
      <c r="J16" s="213"/>
    </row>
    <row r="17" ht="12">
      <c r="I17" s="221"/>
    </row>
    <row r="18" ht="13.5" thickBot="1">
      <c r="A18" s="200" t="s">
        <v>175</v>
      </c>
    </row>
    <row r="19" spans="1:13" ht="13.5" thickBot="1">
      <c r="A19" s="215" t="s">
        <v>40</v>
      </c>
      <c r="B19" s="216" t="s">
        <v>176</v>
      </c>
      <c r="C19" s="216"/>
      <c r="D19" s="216"/>
      <c r="E19" s="216"/>
      <c r="F19" s="216"/>
      <c r="G19" s="216" t="s">
        <v>177</v>
      </c>
      <c r="H19" s="216"/>
      <c r="I19" s="216" t="s">
        <v>178</v>
      </c>
      <c r="J19" s="216"/>
      <c r="K19" s="216"/>
      <c r="L19" s="216"/>
      <c r="M19" s="216"/>
    </row>
    <row r="20" spans="1:13" s="213" customFormat="1" ht="86.25" customHeight="1">
      <c r="A20" s="205" t="s">
        <v>56</v>
      </c>
      <c r="B20" s="222" t="s">
        <v>217</v>
      </c>
      <c r="C20" s="223"/>
      <c r="D20" s="223"/>
      <c r="E20" s="223"/>
      <c r="F20" s="224"/>
      <c r="G20" s="225" t="s">
        <v>218</v>
      </c>
      <c r="H20" s="226"/>
      <c r="I20" s="219"/>
      <c r="J20" s="220"/>
      <c r="K20" s="220"/>
      <c r="L20" s="220"/>
      <c r="M20" s="220"/>
    </row>
    <row r="21" ht="12" customHeight="1">
      <c r="B21" s="227"/>
    </row>
    <row r="22" ht="12" customHeight="1"/>
    <row r="23" ht="13.5" thickBot="1">
      <c r="A23" s="200" t="s">
        <v>182</v>
      </c>
    </row>
    <row r="24" spans="1:13" ht="13.5" thickBot="1">
      <c r="A24" s="215" t="s">
        <v>40</v>
      </c>
      <c r="B24" s="216" t="s">
        <v>176</v>
      </c>
      <c r="C24" s="216"/>
      <c r="D24" s="216"/>
      <c r="E24" s="216"/>
      <c r="F24" s="216"/>
      <c r="G24" s="216" t="s">
        <v>177</v>
      </c>
      <c r="H24" s="216"/>
      <c r="I24" s="216" t="s">
        <v>178</v>
      </c>
      <c r="J24" s="216"/>
      <c r="K24" s="216"/>
      <c r="L24" s="216"/>
      <c r="M24" s="216"/>
    </row>
    <row r="25" spans="1:13" s="213" customFormat="1" ht="86.25" customHeight="1">
      <c r="A25" s="205" t="s">
        <v>56</v>
      </c>
      <c r="B25" s="217" t="s">
        <v>219</v>
      </c>
      <c r="C25" s="218"/>
      <c r="D25" s="218"/>
      <c r="E25" s="218"/>
      <c r="F25" s="218"/>
      <c r="G25" s="225">
        <v>42643</v>
      </c>
      <c r="H25" s="226"/>
      <c r="I25" s="219"/>
      <c r="J25" s="220"/>
      <c r="K25" s="220"/>
      <c r="L25" s="220"/>
      <c r="M25" s="220"/>
    </row>
    <row r="28" spans="1:13" ht="13.5" thickBot="1">
      <c r="A28" s="228" t="s">
        <v>185</v>
      </c>
      <c r="B28" s="229"/>
      <c r="C28" s="229"/>
      <c r="D28" s="229"/>
      <c r="E28" s="229"/>
      <c r="F28" s="229"/>
      <c r="G28" s="229"/>
      <c r="H28" s="229"/>
      <c r="I28" s="229"/>
      <c r="J28" s="229"/>
      <c r="K28" s="229"/>
      <c r="L28" s="229"/>
      <c r="M28" s="229"/>
    </row>
    <row r="29" spans="1:13" ht="13.5" thickBot="1">
      <c r="A29" s="230" t="s">
        <v>186</v>
      </c>
      <c r="B29" s="230"/>
      <c r="C29" s="230"/>
      <c r="D29" s="230"/>
      <c r="E29" s="230"/>
      <c r="F29" s="231" t="s">
        <v>220</v>
      </c>
      <c r="G29" s="231"/>
      <c r="H29" s="232" t="s">
        <v>188</v>
      </c>
      <c r="I29" s="232"/>
      <c r="J29" s="232"/>
      <c r="K29" s="232"/>
      <c r="L29" s="232"/>
      <c r="M29" s="229"/>
    </row>
    <row r="30" spans="1:13" ht="13.5" thickBot="1">
      <c r="A30" s="233"/>
      <c r="B30" s="233"/>
      <c r="C30" s="233"/>
      <c r="D30" s="233"/>
      <c r="E30" s="233"/>
      <c r="F30" s="234"/>
      <c r="G30" s="234"/>
      <c r="H30" s="235"/>
      <c r="I30" s="235"/>
      <c r="J30" s="235"/>
      <c r="K30" s="235"/>
      <c r="L30" s="235"/>
      <c r="M30" s="229"/>
    </row>
    <row r="31" spans="1:13" ht="13.5" thickBot="1">
      <c r="A31" s="236"/>
      <c r="B31" s="236"/>
      <c r="C31" s="236"/>
      <c r="D31" s="236"/>
      <c r="E31" s="236"/>
      <c r="F31" s="237"/>
      <c r="G31" s="237"/>
      <c r="H31" s="235"/>
      <c r="I31" s="235"/>
      <c r="J31" s="235"/>
      <c r="K31" s="235"/>
      <c r="L31" s="235"/>
      <c r="M31" s="229"/>
    </row>
    <row r="32" spans="1:13" ht="13.5" thickBot="1">
      <c r="A32" s="230" t="s">
        <v>189</v>
      </c>
      <c r="B32" s="230"/>
      <c r="C32" s="230"/>
      <c r="D32" s="230"/>
      <c r="E32" s="230"/>
      <c r="F32" s="231" t="s">
        <v>220</v>
      </c>
      <c r="G32" s="231"/>
      <c r="H32" s="232" t="s">
        <v>188</v>
      </c>
      <c r="I32" s="232"/>
      <c r="J32" s="232"/>
      <c r="K32" s="232"/>
      <c r="L32" s="232"/>
      <c r="M32" s="229"/>
    </row>
    <row r="33" spans="1:13" ht="12.75">
      <c r="A33" s="238"/>
      <c r="B33" s="238"/>
      <c r="C33" s="238"/>
      <c r="D33" s="238"/>
      <c r="E33" s="238"/>
      <c r="F33" s="239"/>
      <c r="G33" s="239"/>
      <c r="H33" s="240"/>
      <c r="I33" s="240"/>
      <c r="J33" s="240"/>
      <c r="K33" s="240"/>
      <c r="L33" s="240"/>
      <c r="M33" s="229"/>
    </row>
    <row r="34" spans="1:13" ht="13.5" thickBot="1">
      <c r="A34" s="236"/>
      <c r="B34" s="236"/>
      <c r="C34" s="236"/>
      <c r="D34" s="236"/>
      <c r="E34" s="236"/>
      <c r="F34" s="241"/>
      <c r="G34" s="241"/>
      <c r="H34" s="242"/>
      <c r="I34" s="242"/>
      <c r="J34" s="242"/>
      <c r="K34" s="242"/>
      <c r="L34" s="242"/>
      <c r="M34" s="229"/>
    </row>
    <row r="35" spans="1:13" ht="13.5" thickBot="1">
      <c r="A35" s="230" t="s">
        <v>190</v>
      </c>
      <c r="B35" s="230"/>
      <c r="C35" s="230"/>
      <c r="D35" s="230"/>
      <c r="E35" s="230"/>
      <c r="F35" s="231" t="s">
        <v>220</v>
      </c>
      <c r="G35" s="231"/>
      <c r="H35" s="232" t="s">
        <v>188</v>
      </c>
      <c r="I35" s="232"/>
      <c r="J35" s="232"/>
      <c r="K35" s="232"/>
      <c r="L35" s="232"/>
      <c r="M35" s="229"/>
    </row>
    <row r="36" spans="1:13" ht="12.75">
      <c r="A36" s="238"/>
      <c r="B36" s="238"/>
      <c r="C36" s="238"/>
      <c r="D36" s="238"/>
      <c r="E36" s="238"/>
      <c r="F36" s="239"/>
      <c r="G36" s="239"/>
      <c r="H36" s="240"/>
      <c r="I36" s="240"/>
      <c r="J36" s="240"/>
      <c r="K36" s="240"/>
      <c r="L36" s="240"/>
      <c r="M36" s="229"/>
    </row>
    <row r="37" spans="1:13" ht="13.5" thickBot="1">
      <c r="A37" s="236"/>
      <c r="B37" s="236"/>
      <c r="C37" s="236"/>
      <c r="D37" s="236"/>
      <c r="E37" s="236"/>
      <c r="F37" s="241"/>
      <c r="G37" s="241"/>
      <c r="H37" s="242"/>
      <c r="I37" s="242"/>
      <c r="J37" s="242"/>
      <c r="K37" s="242"/>
      <c r="L37" s="242"/>
      <c r="M37" s="229"/>
    </row>
    <row r="38" spans="1:13" ht="13.5" thickBot="1">
      <c r="A38" s="230" t="s">
        <v>191</v>
      </c>
      <c r="B38" s="230"/>
      <c r="C38" s="230"/>
      <c r="D38" s="230"/>
      <c r="E38" s="230"/>
      <c r="F38" s="231" t="s">
        <v>220</v>
      </c>
      <c r="G38" s="231"/>
      <c r="H38" s="232" t="s">
        <v>188</v>
      </c>
      <c r="I38" s="232"/>
      <c r="J38" s="232"/>
      <c r="K38" s="232"/>
      <c r="L38" s="232"/>
      <c r="M38" s="229"/>
    </row>
    <row r="39" spans="1:13" ht="12.75">
      <c r="A39" s="238"/>
      <c r="B39" s="238"/>
      <c r="C39" s="238"/>
      <c r="D39" s="238"/>
      <c r="E39" s="238"/>
      <c r="F39" s="239"/>
      <c r="G39" s="239"/>
      <c r="H39" s="240"/>
      <c r="I39" s="240"/>
      <c r="J39" s="240"/>
      <c r="K39" s="240"/>
      <c r="L39" s="240"/>
      <c r="M39" s="229"/>
    </row>
    <row r="40" spans="1:13" ht="13.5" thickBot="1">
      <c r="A40" s="236"/>
      <c r="B40" s="236"/>
      <c r="C40" s="236"/>
      <c r="D40" s="236"/>
      <c r="E40" s="236"/>
      <c r="F40" s="241"/>
      <c r="G40" s="241"/>
      <c r="H40" s="242"/>
      <c r="I40" s="242"/>
      <c r="J40" s="242"/>
      <c r="K40" s="242"/>
      <c r="L40" s="242"/>
      <c r="M40" s="229"/>
    </row>
    <row r="41" spans="1:13" ht="13.5" thickBot="1">
      <c r="A41" s="230" t="s">
        <v>192</v>
      </c>
      <c r="B41" s="230"/>
      <c r="C41" s="230"/>
      <c r="D41" s="230"/>
      <c r="E41" s="230"/>
      <c r="F41" s="231" t="s">
        <v>220</v>
      </c>
      <c r="G41" s="231"/>
      <c r="H41" s="232" t="s">
        <v>188</v>
      </c>
      <c r="I41" s="232"/>
      <c r="J41" s="232"/>
      <c r="K41" s="232"/>
      <c r="L41" s="232"/>
      <c r="M41" s="229"/>
    </row>
    <row r="42" spans="1:13" ht="12.75">
      <c r="A42" s="238"/>
      <c r="B42" s="238"/>
      <c r="C42" s="238"/>
      <c r="D42" s="238"/>
      <c r="E42" s="238"/>
      <c r="F42" s="239"/>
      <c r="G42" s="239"/>
      <c r="H42" s="240"/>
      <c r="I42" s="240"/>
      <c r="J42" s="240"/>
      <c r="K42" s="240"/>
      <c r="L42" s="240"/>
      <c r="M42" s="229"/>
    </row>
    <row r="43" spans="1:13" ht="13.5" thickBot="1">
      <c r="A43" s="236"/>
      <c r="B43" s="236"/>
      <c r="C43" s="236"/>
      <c r="D43" s="236"/>
      <c r="E43" s="236"/>
      <c r="F43" s="241"/>
      <c r="G43" s="241"/>
      <c r="H43" s="242"/>
      <c r="I43" s="242"/>
      <c r="J43" s="242"/>
      <c r="K43" s="242"/>
      <c r="L43" s="242"/>
      <c r="M43" s="229"/>
    </row>
    <row r="44" spans="1:13" ht="13.5" thickBot="1">
      <c r="A44" s="230" t="s">
        <v>193</v>
      </c>
      <c r="B44" s="230"/>
      <c r="C44" s="230"/>
      <c r="D44" s="230"/>
      <c r="E44" s="230"/>
      <c r="F44" s="231" t="s">
        <v>220</v>
      </c>
      <c r="G44" s="231"/>
      <c r="H44" s="232" t="s">
        <v>188</v>
      </c>
      <c r="I44" s="232"/>
      <c r="J44" s="232"/>
      <c r="K44" s="232"/>
      <c r="L44" s="232"/>
      <c r="M44" s="229"/>
    </row>
    <row r="45" spans="1:13" ht="12.75">
      <c r="A45" s="238"/>
      <c r="B45" s="238"/>
      <c r="C45" s="238"/>
      <c r="D45" s="238"/>
      <c r="E45" s="238"/>
      <c r="F45" s="239"/>
      <c r="G45" s="239"/>
      <c r="H45" s="240"/>
      <c r="I45" s="240"/>
      <c r="J45" s="240"/>
      <c r="K45" s="240"/>
      <c r="L45" s="240"/>
      <c r="M45" s="229"/>
    </row>
    <row r="46" spans="1:13" ht="13.5" thickBot="1">
      <c r="A46" s="236"/>
      <c r="B46" s="236"/>
      <c r="C46" s="236"/>
      <c r="D46" s="236"/>
      <c r="E46" s="236"/>
      <c r="F46" s="241"/>
      <c r="G46" s="241"/>
      <c r="H46" s="242"/>
      <c r="I46" s="242"/>
      <c r="J46" s="242"/>
      <c r="K46" s="242"/>
      <c r="L46" s="242"/>
      <c r="M46" s="229"/>
    </row>
    <row r="47" spans="1:13" ht="13.5" thickBot="1">
      <c r="A47" s="230" t="s">
        <v>194</v>
      </c>
      <c r="B47" s="230"/>
      <c r="C47" s="230"/>
      <c r="D47" s="230"/>
      <c r="E47" s="230"/>
      <c r="F47" s="231" t="s">
        <v>220</v>
      </c>
      <c r="G47" s="231"/>
      <c r="H47" s="232" t="s">
        <v>188</v>
      </c>
      <c r="I47" s="232"/>
      <c r="J47" s="232"/>
      <c r="K47" s="232"/>
      <c r="L47" s="232"/>
      <c r="M47" s="229"/>
    </row>
    <row r="48" spans="1:13" ht="12.75">
      <c r="A48" s="238"/>
      <c r="B48" s="238"/>
      <c r="C48" s="238"/>
      <c r="D48" s="238"/>
      <c r="E48" s="238"/>
      <c r="F48" s="239"/>
      <c r="G48" s="239"/>
      <c r="H48" s="240"/>
      <c r="I48" s="240"/>
      <c r="J48" s="240"/>
      <c r="K48" s="240"/>
      <c r="L48" s="240"/>
      <c r="M48" s="229"/>
    </row>
    <row r="49" spans="1:13" ht="13.5" thickBot="1">
      <c r="A49" s="236"/>
      <c r="B49" s="236"/>
      <c r="C49" s="236"/>
      <c r="D49" s="236"/>
      <c r="E49" s="236"/>
      <c r="F49" s="241"/>
      <c r="G49" s="241"/>
      <c r="H49" s="242"/>
      <c r="I49" s="242"/>
      <c r="J49" s="242"/>
      <c r="K49" s="242"/>
      <c r="L49" s="242"/>
      <c r="M49" s="229"/>
    </row>
    <row r="50" spans="1:13" ht="13.5" thickBot="1">
      <c r="A50" s="230" t="s">
        <v>195</v>
      </c>
      <c r="B50" s="230"/>
      <c r="C50" s="230"/>
      <c r="D50" s="230"/>
      <c r="E50" s="230"/>
      <c r="F50" s="231" t="s">
        <v>220</v>
      </c>
      <c r="G50" s="231"/>
      <c r="H50" s="232" t="s">
        <v>188</v>
      </c>
      <c r="I50" s="232"/>
      <c r="J50" s="232"/>
      <c r="K50" s="232"/>
      <c r="L50" s="232"/>
      <c r="M50" s="229"/>
    </row>
    <row r="51" spans="1:13" ht="12.75">
      <c r="A51" s="238"/>
      <c r="B51" s="238"/>
      <c r="C51" s="238"/>
      <c r="D51" s="238"/>
      <c r="E51" s="238"/>
      <c r="F51" s="239"/>
      <c r="G51" s="239"/>
      <c r="H51" s="240"/>
      <c r="I51" s="240"/>
      <c r="J51" s="240"/>
      <c r="K51" s="240"/>
      <c r="L51" s="240"/>
      <c r="M51" s="229"/>
    </row>
    <row r="52" spans="1:13" ht="13.5" thickBot="1">
      <c r="A52" s="236"/>
      <c r="B52" s="236"/>
      <c r="C52" s="236"/>
      <c r="D52" s="236"/>
      <c r="E52" s="236"/>
      <c r="F52" s="241"/>
      <c r="G52" s="241"/>
      <c r="H52" s="242"/>
      <c r="I52" s="242"/>
      <c r="J52" s="242"/>
      <c r="K52" s="242"/>
      <c r="L52" s="242"/>
      <c r="M52" s="229"/>
    </row>
    <row r="53" spans="1:13" ht="13.5" thickBot="1">
      <c r="A53" s="230" t="s">
        <v>196</v>
      </c>
      <c r="B53" s="230"/>
      <c r="C53" s="230"/>
      <c r="D53" s="230"/>
      <c r="E53" s="230"/>
      <c r="F53" s="231" t="s">
        <v>220</v>
      </c>
      <c r="G53" s="231"/>
      <c r="H53" s="232" t="s">
        <v>188</v>
      </c>
      <c r="I53" s="232"/>
      <c r="J53" s="232"/>
      <c r="K53" s="232"/>
      <c r="L53" s="232"/>
      <c r="M53" s="229"/>
    </row>
    <row r="54" spans="1:13" ht="12.75">
      <c r="A54" s="238"/>
      <c r="B54" s="238"/>
      <c r="C54" s="238"/>
      <c r="D54" s="238"/>
      <c r="E54" s="238"/>
      <c r="F54" s="239"/>
      <c r="G54" s="239"/>
      <c r="H54" s="240"/>
      <c r="I54" s="240"/>
      <c r="J54" s="240"/>
      <c r="K54" s="240"/>
      <c r="L54" s="240"/>
      <c r="M54" s="229"/>
    </row>
    <row r="55" spans="1:13" ht="13.5" thickBot="1">
      <c r="A55" s="236"/>
      <c r="B55" s="236"/>
      <c r="C55" s="236"/>
      <c r="D55" s="236"/>
      <c r="E55" s="236"/>
      <c r="F55" s="241"/>
      <c r="G55" s="241"/>
      <c r="H55" s="242"/>
      <c r="I55" s="242"/>
      <c r="J55" s="242"/>
      <c r="K55" s="242"/>
      <c r="L55" s="242"/>
      <c r="M55" s="229"/>
    </row>
    <row r="56" spans="1:13" ht="12.75">
      <c r="A56" s="229"/>
      <c r="B56" s="229"/>
      <c r="C56" s="229"/>
      <c r="D56" s="229"/>
      <c r="E56" s="229"/>
      <c r="F56" s="229"/>
      <c r="G56" s="229"/>
      <c r="H56" s="229"/>
      <c r="I56" s="229"/>
      <c r="J56" s="229"/>
      <c r="K56" s="229"/>
      <c r="L56" s="229"/>
      <c r="M56" s="229"/>
    </row>
  </sheetData>
  <sheetProtection selectLockedCells="1" selectUnlockedCells="1"/>
  <mergeCells count="101">
    <mergeCell ref="A55:E55"/>
    <mergeCell ref="F55:G55"/>
    <mergeCell ref="H55:L55"/>
    <mergeCell ref="A53:E53"/>
    <mergeCell ref="F53:G53"/>
    <mergeCell ref="H53:L53"/>
    <mergeCell ref="A54:E54"/>
    <mergeCell ref="F54:G54"/>
    <mergeCell ref="H54:L54"/>
    <mergeCell ref="A51:E51"/>
    <mergeCell ref="F51:G51"/>
    <mergeCell ref="H51:L51"/>
    <mergeCell ref="A52:E52"/>
    <mergeCell ref="F52:G52"/>
    <mergeCell ref="H52:L52"/>
    <mergeCell ref="A49:E49"/>
    <mergeCell ref="F49:G49"/>
    <mergeCell ref="H49:L49"/>
    <mergeCell ref="A50:E50"/>
    <mergeCell ref="F50:G50"/>
    <mergeCell ref="H50:L50"/>
    <mergeCell ref="A47:E47"/>
    <mergeCell ref="F47:G47"/>
    <mergeCell ref="H47:L47"/>
    <mergeCell ref="A48:E48"/>
    <mergeCell ref="F48:G48"/>
    <mergeCell ref="H48:L48"/>
    <mergeCell ref="A45:E45"/>
    <mergeCell ref="F45:G45"/>
    <mergeCell ref="H45:L45"/>
    <mergeCell ref="A46:E46"/>
    <mergeCell ref="F46:G46"/>
    <mergeCell ref="H46:L46"/>
    <mergeCell ref="A43:E43"/>
    <mergeCell ref="F43:G43"/>
    <mergeCell ref="H43:L43"/>
    <mergeCell ref="A44:E44"/>
    <mergeCell ref="F44:G44"/>
    <mergeCell ref="H44:L44"/>
    <mergeCell ref="A41:E41"/>
    <mergeCell ref="F41:G41"/>
    <mergeCell ref="H41:L41"/>
    <mergeCell ref="A42:E42"/>
    <mergeCell ref="F42:G42"/>
    <mergeCell ref="H42:L42"/>
    <mergeCell ref="A39:E39"/>
    <mergeCell ref="F39:G39"/>
    <mergeCell ref="H39:L39"/>
    <mergeCell ref="A40:E40"/>
    <mergeCell ref="F40:G40"/>
    <mergeCell ref="H40:L40"/>
    <mergeCell ref="A37:E37"/>
    <mergeCell ref="F37:G37"/>
    <mergeCell ref="H37:L37"/>
    <mergeCell ref="A38:E38"/>
    <mergeCell ref="F38:G38"/>
    <mergeCell ref="H38:L38"/>
    <mergeCell ref="A35:E35"/>
    <mergeCell ref="F35:G35"/>
    <mergeCell ref="H35:L35"/>
    <mergeCell ref="A36:E36"/>
    <mergeCell ref="F36:G36"/>
    <mergeCell ref="H36:L36"/>
    <mergeCell ref="A33:E33"/>
    <mergeCell ref="F33:G33"/>
    <mergeCell ref="H33:L33"/>
    <mergeCell ref="A34:E34"/>
    <mergeCell ref="F34:G34"/>
    <mergeCell ref="H34:L34"/>
    <mergeCell ref="A31:E31"/>
    <mergeCell ref="F31:G31"/>
    <mergeCell ref="H31:L31"/>
    <mergeCell ref="A32:E32"/>
    <mergeCell ref="F32:G32"/>
    <mergeCell ref="H32:L32"/>
    <mergeCell ref="A29:E29"/>
    <mergeCell ref="F29:G29"/>
    <mergeCell ref="H29:L29"/>
    <mergeCell ref="A30:E30"/>
    <mergeCell ref="F30:G30"/>
    <mergeCell ref="H30:L30"/>
    <mergeCell ref="B24:F24"/>
    <mergeCell ref="G24:H24"/>
    <mergeCell ref="I24:M24"/>
    <mergeCell ref="B25:F25"/>
    <mergeCell ref="G25:H25"/>
    <mergeCell ref="I25:M25"/>
    <mergeCell ref="B15:F15"/>
    <mergeCell ref="G15:K15"/>
    <mergeCell ref="B19:F19"/>
    <mergeCell ref="G19:H19"/>
    <mergeCell ref="I19:M19"/>
    <mergeCell ref="B20:F20"/>
    <mergeCell ref="G20:H20"/>
    <mergeCell ref="I20:M20"/>
    <mergeCell ref="C8:G8"/>
    <mergeCell ref="H8:L8"/>
    <mergeCell ref="C9:G9"/>
    <mergeCell ref="H9:L9"/>
    <mergeCell ref="B14:F14"/>
    <mergeCell ref="G14:K14"/>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gronbech</cp:lastModifiedBy>
  <dcterms:modified xsi:type="dcterms:W3CDTF">2016-10-04T13:44:14Z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