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50" yWindow="1290" windowWidth="12015" windowHeight="13230"/>
  </bookViews>
  <sheets>
    <sheet name="2012-13" sheetId="1" r:id="rId1"/>
  </sheets>
  <definedNames>
    <definedName name="_xlnm.Print_Area" localSheetId="0">'2012-13'!$A$1:$H$121</definedName>
  </definedNames>
  <calcPr calcId="145621"/>
</workbook>
</file>

<file path=xl/calcChain.xml><?xml version="1.0" encoding="utf-8"?>
<calcChain xmlns="http://schemas.openxmlformats.org/spreadsheetml/2006/main">
  <c r="H102" i="1" l="1"/>
  <c r="G102" i="1"/>
  <c r="F102" i="1"/>
  <c r="E102" i="1"/>
  <c r="D102" i="1"/>
  <c r="H101" i="1"/>
  <c r="H106" i="1" s="1"/>
  <c r="G101" i="1"/>
  <c r="G106" i="1" s="1"/>
  <c r="F101" i="1"/>
  <c r="F106" i="1" s="1"/>
  <c r="E101" i="1"/>
  <c r="E106" i="1" s="1"/>
  <c r="D101" i="1"/>
  <c r="D106" i="1" s="1"/>
  <c r="H69" i="1"/>
  <c r="H72" i="1" s="1"/>
  <c r="G69" i="1"/>
  <c r="G72" i="1" s="1"/>
  <c r="F69" i="1"/>
  <c r="F72" i="1" s="1"/>
  <c r="E69" i="1"/>
  <c r="D69" i="1"/>
  <c r="C69" i="1"/>
  <c r="E61" i="1"/>
  <c r="H57" i="1"/>
  <c r="G57" i="1"/>
  <c r="F57" i="1"/>
  <c r="E57" i="1"/>
  <c r="D57" i="1"/>
  <c r="C57" i="1"/>
  <c r="H56" i="1"/>
  <c r="H61" i="1" s="1"/>
  <c r="G56" i="1"/>
  <c r="G61" i="1" s="1"/>
  <c r="F56" i="1"/>
  <c r="F61" i="1" s="1"/>
  <c r="E56" i="1"/>
  <c r="D56" i="1"/>
  <c r="D61" i="1" s="1"/>
  <c r="C56" i="1"/>
  <c r="C61" i="1" s="1"/>
  <c r="F31" i="1"/>
  <c r="E31" i="1"/>
  <c r="H26" i="1"/>
  <c r="G26" i="1"/>
  <c r="F26" i="1"/>
  <c r="E26" i="1"/>
  <c r="D26" i="1"/>
  <c r="H25" i="1"/>
  <c r="H31" i="1" s="1"/>
  <c r="G25" i="1"/>
  <c r="G31" i="1" s="1"/>
  <c r="F25" i="1"/>
  <c r="E25" i="1"/>
  <c r="D25" i="1"/>
  <c r="D31" i="1" s="1"/>
  <c r="B77" i="1" l="1"/>
  <c r="B35" i="1"/>
</calcChain>
</file>

<file path=xl/comments1.xml><?xml version="1.0" encoding="utf-8"?>
<comments xmlns="http://schemas.openxmlformats.org/spreadsheetml/2006/main">
  <authors>
    <author>gronbech</author>
  </authors>
  <commentList>
    <comment ref="E38" authorId="0">
      <text>
        <r>
          <rPr>
            <b/>
            <sz val="9"/>
            <color indexed="81"/>
            <rFont val="Tahoma"/>
            <family val="2"/>
          </rPr>
          <t>gronbech:</t>
        </r>
        <r>
          <rPr>
            <sz val="9"/>
            <color indexed="81"/>
            <rFont val="Tahoma"/>
            <family val="2"/>
          </rPr>
          <t xml:space="preserve">
this should go to 284 to match reality
</t>
        </r>
      </text>
    </comment>
  </commentList>
</comments>
</file>

<file path=xl/sharedStrings.xml><?xml version="1.0" encoding="utf-8"?>
<sst xmlns="http://schemas.openxmlformats.org/spreadsheetml/2006/main" count="102" uniqueCount="47">
  <si>
    <t>ALICE</t>
  </si>
  <si>
    <t>ATLAS</t>
  </si>
  <si>
    <t>CMS</t>
  </si>
  <si>
    <t>LHCb</t>
  </si>
  <si>
    <t>MINOS</t>
  </si>
  <si>
    <t>ZEUS</t>
  </si>
  <si>
    <t>Pheno</t>
  </si>
  <si>
    <t>UKQCD</t>
  </si>
  <si>
    <t>TOTAL</t>
  </si>
  <si>
    <t>MICE</t>
  </si>
  <si>
    <t>HEADROOM</t>
  </si>
  <si>
    <t>Dteam/Ops</t>
  </si>
  <si>
    <t>Other</t>
  </si>
  <si>
    <t xml:space="preserve">CMS </t>
  </si>
  <si>
    <t>Fabric</t>
  </si>
  <si>
    <t>T2K</t>
  </si>
  <si>
    <t>ILC</t>
  </si>
  <si>
    <t xml:space="preserve">Other </t>
  </si>
  <si>
    <t>TB - Powers of 10!</t>
  </si>
  <si>
    <t>NA48/NA62</t>
  </si>
  <si>
    <t>SuperB</t>
  </si>
  <si>
    <t>DISK(TeraBytes)</t>
  </si>
  <si>
    <t>TAPE(TeraBytes)</t>
  </si>
  <si>
    <t>CPU (HEPSPEC06)</t>
  </si>
  <si>
    <t xml:space="preserve">Reserve </t>
  </si>
  <si>
    <t xml:space="preserve">ALICE </t>
  </si>
  <si>
    <t>SNO+</t>
  </si>
  <si>
    <t>ALLOCS</t>
  </si>
  <si>
    <t>CURR CAPACITY</t>
  </si>
  <si>
    <t>enmr</t>
  </si>
  <si>
    <t>LCG Total 2015</t>
  </si>
  <si>
    <t>CEPH Instance</t>
  </si>
  <si>
    <t>DiRAC</t>
  </si>
  <si>
    <t>LCG Total 2016</t>
  </si>
  <si>
    <t>UK-T0</t>
  </si>
  <si>
    <t>MOBRAIN</t>
  </si>
  <si>
    <t>GRIDPP - UK Tier 1 2016/Q4 Allocations</t>
  </si>
  <si>
    <t>Nov 16 Used</t>
  </si>
  <si>
    <t>Nov 16 Alloc</t>
  </si>
  <si>
    <t>Nov 16
deploy</t>
  </si>
  <si>
    <t xml:space="preserve">LCG Total </t>
  </si>
  <si>
    <t>Castor Disk buffer</t>
  </si>
  <si>
    <t>Other VOS (S3)</t>
  </si>
  <si>
    <t>Grand Total Capacity</t>
  </si>
  <si>
    <t>UK Tier 1 Allocations  - 2016/Q4</t>
  </si>
  <si>
    <t>DEAP3600</t>
  </si>
  <si>
    <t>Nuclear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</si>
</sst>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rgb="FF66006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0"/>
      <color rgb="FFC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gray0625">
        <bgColor rgb="FFCCFFCC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theme="1"/>
      </bottom>
      <diagonal/>
    </border>
    <border>
      <left style="thin">
        <color theme="1"/>
      </left>
      <right style="thick">
        <color indexed="64"/>
      </right>
      <top style="thick">
        <color theme="1"/>
      </top>
      <bottom style="thin">
        <color indexed="64"/>
      </bottom>
      <diagonal/>
    </border>
    <border>
      <left style="thin">
        <color theme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ck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1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theme="1"/>
      </top>
      <bottom style="thin">
        <color indexed="64"/>
      </bottom>
      <diagonal/>
    </border>
    <border>
      <left/>
      <right style="thick">
        <color theme="1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Dashed">
        <color rgb="FF660066"/>
      </bottom>
      <diagonal/>
    </border>
    <border>
      <left/>
      <right/>
      <top style="thick">
        <color theme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Dashed">
        <color rgb="FF660066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4" xfId="0" applyFont="1" applyBorder="1"/>
    <xf numFmtId="0" fontId="1" fillId="0" borderId="9" xfId="0" applyFont="1" applyBorder="1"/>
    <xf numFmtId="0" fontId="4" fillId="0" borderId="0" xfId="0" applyFont="1"/>
    <xf numFmtId="0" fontId="8" fillId="3" borderId="6" xfId="0" applyFont="1" applyFill="1" applyBorder="1"/>
    <xf numFmtId="0" fontId="10" fillId="0" borderId="4" xfId="0" applyFont="1" applyBorder="1"/>
    <xf numFmtId="0" fontId="9" fillId="0" borderId="1" xfId="0" applyFont="1" applyBorder="1"/>
    <xf numFmtId="0" fontId="9" fillId="0" borderId="7" xfId="0" applyFont="1" applyBorder="1"/>
    <xf numFmtId="0" fontId="9" fillId="0" borderId="1" xfId="0" applyFont="1" applyFill="1" applyBorder="1"/>
    <xf numFmtId="0" fontId="1" fillId="4" borderId="12" xfId="0" applyFont="1" applyFill="1" applyBorder="1"/>
    <xf numFmtId="164" fontId="1" fillId="4" borderId="12" xfId="0" applyNumberFormat="1" applyFont="1" applyFill="1" applyBorder="1"/>
    <xf numFmtId="0" fontId="1" fillId="4" borderId="13" xfId="0" applyFont="1" applyFill="1" applyBorder="1"/>
    <xf numFmtId="1" fontId="1" fillId="4" borderId="12" xfId="0" applyNumberFormat="1" applyFont="1" applyFill="1" applyBorder="1"/>
    <xf numFmtId="0" fontId="9" fillId="0" borderId="7" xfId="0" applyFont="1" applyFill="1" applyBorder="1"/>
    <xf numFmtId="0" fontId="4" fillId="0" borderId="7" xfId="0" applyFont="1" applyBorder="1"/>
    <xf numFmtId="0" fontId="6" fillId="0" borderId="0" xfId="0" applyFont="1" applyBorder="1" applyAlignment="1"/>
    <xf numFmtId="0" fontId="0" fillId="0" borderId="0" xfId="0" applyAlignment="1"/>
    <xf numFmtId="0" fontId="15" fillId="0" borderId="1" xfId="0" applyFont="1" applyFill="1" applyBorder="1"/>
    <xf numFmtId="0" fontId="15" fillId="0" borderId="1" xfId="0" applyFont="1" applyBorder="1"/>
    <xf numFmtId="0" fontId="1" fillId="9" borderId="13" xfId="0" applyFont="1" applyFill="1" applyBorder="1"/>
    <xf numFmtId="164" fontId="1" fillId="9" borderId="16" xfId="0" applyNumberFormat="1" applyFont="1" applyFill="1" applyBorder="1"/>
    <xf numFmtId="164" fontId="1" fillId="9" borderId="11" xfId="0" applyNumberFormat="1" applyFont="1" applyFill="1" applyBorder="1"/>
    <xf numFmtId="1" fontId="4" fillId="10" borderId="7" xfId="0" applyNumberFormat="1" applyFont="1" applyFill="1" applyBorder="1"/>
    <xf numFmtId="0" fontId="4" fillId="11" borderId="6" xfId="0" applyFont="1" applyFill="1" applyBorder="1"/>
    <xf numFmtId="164" fontId="4" fillId="10" borderId="17" xfId="0" applyNumberFormat="1" applyFont="1" applyFill="1" applyBorder="1"/>
    <xf numFmtId="164" fontId="4" fillId="10" borderId="7" xfId="0" applyNumberFormat="1" applyFont="1" applyFill="1" applyBorder="1"/>
    <xf numFmtId="0" fontId="9" fillId="11" borderId="6" xfId="0" applyFont="1" applyFill="1" applyBorder="1"/>
    <xf numFmtId="0" fontId="5" fillId="6" borderId="3" xfId="0" applyNumberFormat="1" applyFont="1" applyFill="1" applyBorder="1" applyAlignment="1">
      <alignment horizontal="center" vertical="top" wrapText="1"/>
    </xf>
    <xf numFmtId="0" fontId="2" fillId="6" borderId="6" xfId="0" applyFont="1" applyFill="1" applyBorder="1"/>
    <xf numFmtId="0" fontId="2" fillId="6" borderId="4" xfId="0" applyFont="1" applyFill="1" applyBorder="1"/>
    <xf numFmtId="0" fontId="10" fillId="6" borderId="4" xfId="0" applyFont="1" applyFill="1" applyBorder="1"/>
    <xf numFmtId="0" fontId="2" fillId="6" borderId="5" xfId="0" applyFont="1" applyFill="1" applyBorder="1"/>
    <xf numFmtId="0" fontId="1" fillId="12" borderId="13" xfId="0" applyFont="1" applyFill="1" applyBorder="1"/>
    <xf numFmtId="0" fontId="8" fillId="6" borderId="6" xfId="0" applyFont="1" applyFill="1" applyBorder="1"/>
    <xf numFmtId="0" fontId="1" fillId="6" borderId="4" xfId="0" applyFont="1" applyFill="1" applyBorder="1"/>
    <xf numFmtId="0" fontId="1" fillId="6" borderId="9" xfId="0" applyFont="1" applyFill="1" applyBorder="1"/>
    <xf numFmtId="0" fontId="1" fillId="6" borderId="3" xfId="0" applyFont="1" applyFill="1" applyBorder="1" applyAlignment="1">
      <alignment horizontal="center"/>
    </xf>
    <xf numFmtId="0" fontId="2" fillId="12" borderId="13" xfId="0" applyFont="1" applyFill="1" applyBorder="1"/>
    <xf numFmtId="0" fontId="8" fillId="7" borderId="6" xfId="0" applyFont="1" applyFill="1" applyBorder="1"/>
    <xf numFmtId="0" fontId="0" fillId="0" borderId="0" xfId="0" applyFill="1" applyBorder="1" applyAlignment="1"/>
    <xf numFmtId="0" fontId="4" fillId="10" borderId="6" xfId="0" applyFont="1" applyFill="1" applyBorder="1"/>
    <xf numFmtId="164" fontId="4" fillId="11" borderId="17" xfId="0" applyNumberFormat="1" applyFont="1" applyFill="1" applyBorder="1"/>
    <xf numFmtId="164" fontId="9" fillId="11" borderId="17" xfId="0" applyNumberFormat="1" applyFont="1" applyFill="1" applyBorder="1"/>
    <xf numFmtId="164" fontId="9" fillId="11" borderId="10" xfId="0" applyNumberFormat="1" applyFont="1" applyFill="1" applyBorder="1"/>
    <xf numFmtId="0" fontId="2" fillId="10" borderId="4" xfId="0" applyFont="1" applyFill="1" applyBorder="1"/>
    <xf numFmtId="0" fontId="8" fillId="11" borderId="6" xfId="0" applyFont="1" applyFill="1" applyBorder="1"/>
    <xf numFmtId="1" fontId="8" fillId="11" borderId="14" xfId="0" applyNumberFormat="1" applyFont="1" applyFill="1" applyBorder="1" applyAlignment="1">
      <alignment horizontal="right"/>
    </xf>
    <xf numFmtId="1" fontId="8" fillId="11" borderId="15" xfId="0" applyNumberFormat="1" applyFont="1" applyFill="1" applyBorder="1" applyAlignment="1"/>
    <xf numFmtId="1" fontId="1" fillId="4" borderId="18" xfId="0" applyNumberFormat="1" applyFont="1" applyFill="1" applyBorder="1"/>
    <xf numFmtId="0" fontId="1" fillId="4" borderId="18" xfId="0" applyFont="1" applyFill="1" applyBorder="1"/>
    <xf numFmtId="1" fontId="8" fillId="0" borderId="17" xfId="0" applyNumberFormat="1" applyFont="1" applyFill="1" applyBorder="1"/>
    <xf numFmtId="164" fontId="8" fillId="0" borderId="17" xfId="0" applyNumberFormat="1" applyFont="1" applyFill="1" applyBorder="1"/>
    <xf numFmtId="1" fontId="7" fillId="0" borderId="14" xfId="0" applyNumberFormat="1" applyFont="1" applyFill="1" applyBorder="1"/>
    <xf numFmtId="164" fontId="8" fillId="0" borderId="7" xfId="0" applyNumberFormat="1" applyFont="1" applyFill="1" applyBorder="1"/>
    <xf numFmtId="0" fontId="8" fillId="0" borderId="19" xfId="0" applyFont="1" applyFill="1" applyBorder="1"/>
    <xf numFmtId="1" fontId="7" fillId="0" borderId="7" xfId="0" applyNumberFormat="1" applyFont="1" applyFill="1" applyBorder="1"/>
    <xf numFmtId="164" fontId="1" fillId="0" borderId="20" xfId="0" applyNumberFormat="1" applyFont="1" applyFill="1" applyBorder="1"/>
    <xf numFmtId="0" fontId="8" fillId="0" borderId="1" xfId="0" applyFont="1" applyFill="1" applyBorder="1"/>
    <xf numFmtId="1" fontId="8" fillId="0" borderId="14" xfId="0" applyNumberFormat="1" applyFont="1" applyFill="1" applyBorder="1" applyAlignment="1">
      <alignment horizontal="right"/>
    </xf>
    <xf numFmtId="1" fontId="8" fillId="0" borderId="15" xfId="0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/>
    <xf numFmtId="164" fontId="1" fillId="0" borderId="23" xfId="0" applyNumberFormat="1" applyFont="1" applyFill="1" applyBorder="1"/>
    <xf numFmtId="164" fontId="4" fillId="11" borderId="7" xfId="0" applyNumberFormat="1" applyFont="1" applyFill="1" applyBorder="1"/>
    <xf numFmtId="1" fontId="8" fillId="0" borderId="7" xfId="0" applyNumberFormat="1" applyFont="1" applyFill="1" applyBorder="1"/>
    <xf numFmtId="0" fontId="8" fillId="0" borderId="10" xfId="0" applyFont="1" applyFill="1" applyBorder="1"/>
    <xf numFmtId="0" fontId="15" fillId="0" borderId="19" xfId="0" applyFont="1" applyBorder="1"/>
    <xf numFmtId="1" fontId="4" fillId="10" borderId="1" xfId="0" applyNumberFormat="1" applyFont="1" applyFill="1" applyBorder="1"/>
    <xf numFmtId="164" fontId="4" fillId="0" borderId="24" xfId="0" applyNumberFormat="1" applyFont="1" applyFill="1" applyBorder="1"/>
    <xf numFmtId="164" fontId="1" fillId="4" borderId="18" xfId="0" applyNumberFormat="1" applyFont="1" applyFill="1" applyBorder="1"/>
    <xf numFmtId="164" fontId="4" fillId="10" borderId="19" xfId="0" applyNumberFormat="1" applyFont="1" applyFill="1" applyBorder="1"/>
    <xf numFmtId="164" fontId="4" fillId="10" borderId="1" xfId="0" applyNumberFormat="1" applyFont="1" applyFill="1" applyBorder="1"/>
    <xf numFmtId="1" fontId="4" fillId="10" borderId="19" xfId="0" applyNumberFormat="1" applyFont="1" applyFill="1" applyBorder="1"/>
    <xf numFmtId="1" fontId="1" fillId="9" borderId="11" xfId="0" applyNumberFormat="1" applyFont="1" applyFill="1" applyBorder="1"/>
    <xf numFmtId="164" fontId="12" fillId="3" borderId="23" xfId="0" applyNumberFormat="1" applyFont="1" applyFill="1" applyBorder="1"/>
    <xf numFmtId="1" fontId="1" fillId="0" borderId="26" xfId="0" applyNumberFormat="1" applyFont="1" applyFill="1" applyBorder="1"/>
    <xf numFmtId="1" fontId="1" fillId="0" borderId="20" xfId="0" applyNumberFormat="1" applyFont="1" applyFill="1" applyBorder="1"/>
    <xf numFmtId="17" fontId="5" fillId="13" borderId="35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15" fillId="0" borderId="7" xfId="0" applyFont="1" applyBorder="1"/>
    <xf numFmtId="0" fontId="16" fillId="0" borderId="4" xfId="0" applyFont="1" applyBorder="1"/>
    <xf numFmtId="0" fontId="16" fillId="6" borderId="4" xfId="0" applyFont="1" applyFill="1" applyBorder="1"/>
    <xf numFmtId="0" fontId="19" fillId="0" borderId="2" xfId="0" applyFont="1" applyBorder="1"/>
    <xf numFmtId="1" fontId="8" fillId="3" borderId="1" xfId="0" applyNumberFormat="1" applyFont="1" applyFill="1" applyBorder="1"/>
    <xf numFmtId="0" fontId="4" fillId="14" borderId="14" xfId="0" applyFont="1" applyFill="1" applyBorder="1"/>
    <xf numFmtId="0" fontId="4" fillId="14" borderId="7" xfId="0" applyFont="1" applyFill="1" applyBorder="1"/>
    <xf numFmtId="0" fontId="19" fillId="0" borderId="8" xfId="0" applyFont="1" applyBorder="1"/>
    <xf numFmtId="1" fontId="8" fillId="3" borderId="7" xfId="0" applyNumberFormat="1" applyFont="1" applyFill="1" applyBorder="1"/>
    <xf numFmtId="0" fontId="15" fillId="0" borderId="41" xfId="0" applyNumberFormat="1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20" xfId="0" applyBorder="1"/>
    <xf numFmtId="0" fontId="15" fillId="0" borderId="37" xfId="0" applyFont="1" applyFill="1" applyBorder="1"/>
    <xf numFmtId="0" fontId="0" fillId="0" borderId="37" xfId="0" applyBorder="1"/>
    <xf numFmtId="0" fontId="9" fillId="0" borderId="37" xfId="0" applyFont="1" applyBorder="1"/>
    <xf numFmtId="0" fontId="15" fillId="0" borderId="37" xfId="0" applyFont="1" applyBorder="1"/>
    <xf numFmtId="0" fontId="18" fillId="0" borderId="37" xfId="0" applyFont="1" applyBorder="1"/>
    <xf numFmtId="0" fontId="19" fillId="0" borderId="20" xfId="0" applyFont="1" applyBorder="1"/>
    <xf numFmtId="0" fontId="15" fillId="0" borderId="36" xfId="0" applyFont="1" applyFill="1" applyBorder="1"/>
    <xf numFmtId="0" fontId="15" fillId="0" borderId="38" xfId="0" applyFont="1" applyFill="1" applyBorder="1"/>
    <xf numFmtId="0" fontId="0" fillId="0" borderId="39" xfId="0" applyBorder="1"/>
    <xf numFmtId="0" fontId="19" fillId="0" borderId="0" xfId="0" applyFont="1" applyFill="1"/>
    <xf numFmtId="0" fontId="20" fillId="0" borderId="25" xfId="0" applyFont="1" applyFill="1" applyBorder="1"/>
    <xf numFmtId="0" fontId="7" fillId="0" borderId="1" xfId="0" applyFont="1" applyBorder="1"/>
    <xf numFmtId="0" fontId="23" fillId="0" borderId="4" xfId="0" applyFont="1" applyBorder="1"/>
    <xf numFmtId="0" fontId="20" fillId="0" borderId="45" xfId="0" applyFont="1" applyFill="1" applyBorder="1"/>
    <xf numFmtId="164" fontId="0" fillId="0" borderId="27" xfId="0" applyNumberFormat="1" applyFont="1" applyFill="1" applyBorder="1"/>
    <xf numFmtId="164" fontId="0" fillId="0" borderId="1" xfId="0" applyNumberFormat="1" applyFont="1" applyFill="1" applyBorder="1"/>
    <xf numFmtId="164" fontId="0" fillId="0" borderId="7" xfId="0" applyNumberFormat="1" applyFont="1" applyFill="1" applyBorder="1"/>
    <xf numFmtId="0" fontId="20" fillId="0" borderId="18" xfId="0" applyNumberFormat="1" applyFont="1" applyFill="1" applyBorder="1"/>
    <xf numFmtId="0" fontId="20" fillId="0" borderId="12" xfId="0" applyNumberFormat="1" applyFont="1" applyFill="1" applyBorder="1"/>
    <xf numFmtId="0" fontId="20" fillId="0" borderId="19" xfId="0" applyFont="1" applyFill="1" applyBorder="1"/>
    <xf numFmtId="0" fontId="20" fillId="0" borderId="1" xfId="0" applyFont="1" applyFill="1" applyBorder="1"/>
    <xf numFmtId="0" fontId="15" fillId="0" borderId="19" xfId="0" applyFont="1" applyFill="1" applyBorder="1"/>
    <xf numFmtId="0" fontId="0" fillId="0" borderId="19" xfId="0" applyFont="1" applyBorder="1"/>
    <xf numFmtId="0" fontId="9" fillId="0" borderId="19" xfId="0" applyFont="1" applyFill="1" applyBorder="1"/>
    <xf numFmtId="0" fontId="9" fillId="0" borderId="19" xfId="0" applyFont="1" applyBorder="1"/>
    <xf numFmtId="0" fontId="0" fillId="0" borderId="19" xfId="0" applyBorder="1"/>
    <xf numFmtId="0" fontId="0" fillId="0" borderId="46" xfId="0" applyBorder="1"/>
    <xf numFmtId="0" fontId="0" fillId="2" borderId="6" xfId="0" applyFont="1" applyFill="1" applyBorder="1"/>
    <xf numFmtId="0" fontId="0" fillId="11" borderId="6" xfId="0" applyFont="1" applyFill="1" applyBorder="1"/>
    <xf numFmtId="1" fontId="4" fillId="11" borderId="19" xfId="0" applyNumberFormat="1" applyFont="1" applyFill="1" applyBorder="1"/>
    <xf numFmtId="1" fontId="1" fillId="3" borderId="22" xfId="0" applyNumberFormat="1" applyFont="1" applyFill="1" applyBorder="1"/>
    <xf numFmtId="0" fontId="19" fillId="0" borderId="46" xfId="0" applyFont="1" applyBorder="1"/>
    <xf numFmtId="0" fontId="20" fillId="0" borderId="15" xfId="0" applyFont="1" applyFill="1" applyBorder="1"/>
    <xf numFmtId="0" fontId="15" fillId="0" borderId="34" xfId="0" applyFont="1" applyFill="1" applyBorder="1"/>
    <xf numFmtId="164" fontId="0" fillId="0" borderId="19" xfId="0" applyNumberFormat="1" applyFont="1" applyFill="1" applyBorder="1"/>
    <xf numFmtId="1" fontId="8" fillId="3" borderId="19" xfId="0" applyNumberFormat="1" applyFont="1" applyFill="1" applyBorder="1"/>
    <xf numFmtId="0" fontId="20" fillId="0" borderId="43" xfId="0" applyNumberFormat="1" applyFont="1" applyFill="1" applyBorder="1"/>
    <xf numFmtId="0" fontId="20" fillId="0" borderId="46" xfId="0" applyFont="1" applyFill="1" applyBorder="1"/>
    <xf numFmtId="0" fontId="20" fillId="0" borderId="2" xfId="0" applyFont="1" applyFill="1" applyBorder="1"/>
    <xf numFmtId="0" fontId="20" fillId="0" borderId="27" xfId="0" applyFont="1" applyFill="1" applyBorder="1"/>
    <xf numFmtId="1" fontId="4" fillId="11" borderId="1" xfId="0" applyNumberFormat="1" applyFont="1" applyFill="1" applyBorder="1"/>
    <xf numFmtId="164" fontId="8" fillId="0" borderId="19" xfId="0" applyNumberFormat="1" applyFont="1" applyFill="1" applyBorder="1"/>
    <xf numFmtId="164" fontId="8" fillId="0" borderId="1" xfId="0" applyNumberFormat="1" applyFont="1" applyFill="1" applyBorder="1"/>
    <xf numFmtId="1" fontId="1" fillId="3" borderId="23" xfId="0" applyNumberFormat="1" applyFont="1" applyFill="1" applyBorder="1"/>
    <xf numFmtId="1" fontId="1" fillId="3" borderId="47" xfId="0" applyNumberFormat="1" applyFont="1" applyFill="1" applyBorder="1"/>
    <xf numFmtId="0" fontId="15" fillId="14" borderId="1" xfId="0" applyFont="1" applyFill="1" applyBorder="1"/>
    <xf numFmtId="164" fontId="12" fillId="3" borderId="22" xfId="0" applyNumberFormat="1" applyFont="1" applyFill="1" applyBorder="1"/>
    <xf numFmtId="17" fontId="1" fillId="0" borderId="49" xfId="0" applyNumberFormat="1" applyFont="1" applyFill="1" applyBorder="1" applyAlignment="1">
      <alignment horizontal="center" vertical="center" wrapText="1"/>
    </xf>
    <xf numFmtId="17" fontId="1" fillId="0" borderId="50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/>
    <xf numFmtId="0" fontId="18" fillId="0" borderId="14" xfId="0" applyFont="1" applyFill="1" applyBorder="1"/>
    <xf numFmtId="1" fontId="4" fillId="0" borderId="24" xfId="0" applyNumberFormat="1" applyFont="1" applyFill="1" applyBorder="1"/>
    <xf numFmtId="1" fontId="0" fillId="0" borderId="24" xfId="0" applyNumberFormat="1" applyFont="1" applyFill="1" applyBorder="1"/>
    <xf numFmtId="1" fontId="1" fillId="9" borderId="16" xfId="0" applyNumberFormat="1" applyFont="1" applyFill="1" applyBorder="1"/>
    <xf numFmtId="1" fontId="4" fillId="10" borderId="17" xfId="0" applyNumberFormat="1" applyFont="1" applyFill="1" applyBorder="1"/>
    <xf numFmtId="1" fontId="15" fillId="0" borderId="40" xfId="0" applyNumberFormat="1" applyFont="1" applyBorder="1"/>
    <xf numFmtId="1" fontId="20" fillId="0" borderId="24" xfId="0" applyNumberFormat="1" applyFont="1" applyBorder="1"/>
    <xf numFmtId="1" fontId="20" fillId="0" borderId="43" xfId="0" applyNumberFormat="1" applyFont="1" applyBorder="1"/>
    <xf numFmtId="1" fontId="15" fillId="0" borderId="37" xfId="0" applyNumberFormat="1" applyFont="1" applyFill="1" applyBorder="1"/>
    <xf numFmtId="1" fontId="20" fillId="0" borderId="25" xfId="0" applyNumberFormat="1" applyFont="1" applyFill="1" applyBorder="1"/>
    <xf numFmtId="1" fontId="20" fillId="0" borderId="15" xfId="0" applyNumberFormat="1" applyFont="1" applyFill="1" applyBorder="1"/>
    <xf numFmtId="1" fontId="15" fillId="0" borderId="38" xfId="0" applyNumberFormat="1" applyFont="1" applyFill="1" applyBorder="1"/>
    <xf numFmtId="1" fontId="20" fillId="0" borderId="44" xfId="0" applyNumberFormat="1" applyFont="1" applyFill="1" applyBorder="1"/>
    <xf numFmtId="1" fontId="20" fillId="0" borderId="48" xfId="0" applyNumberFormat="1" applyFont="1" applyFill="1" applyBorder="1"/>
    <xf numFmtId="1" fontId="4" fillId="10" borderId="10" xfId="0" applyNumberFormat="1" applyFont="1" applyFill="1" applyBorder="1"/>
    <xf numFmtId="0" fontId="8" fillId="0" borderId="7" xfId="0" applyFont="1" applyFill="1" applyBorder="1"/>
    <xf numFmtId="1" fontId="4" fillId="10" borderId="15" xfId="0" applyNumberFormat="1" applyFont="1" applyFill="1" applyBorder="1"/>
    <xf numFmtId="1" fontId="4" fillId="11" borderId="15" xfId="0" applyNumberFormat="1" applyFont="1" applyFill="1" applyBorder="1"/>
    <xf numFmtId="0" fontId="7" fillId="0" borderId="19" xfId="0" applyFont="1" applyBorder="1"/>
    <xf numFmtId="164" fontId="1" fillId="4" borderId="43" xfId="0" applyNumberFormat="1" applyFont="1" applyFill="1" applyBorder="1"/>
    <xf numFmtId="164" fontId="4" fillId="10" borderId="51" xfId="0" applyNumberFormat="1" applyFont="1" applyFill="1" applyBorder="1"/>
    <xf numFmtId="1" fontId="1" fillId="4" borderId="43" xfId="0" applyNumberFormat="1" applyFont="1" applyFill="1" applyBorder="1"/>
    <xf numFmtId="164" fontId="12" fillId="3" borderId="47" xfId="0" applyNumberFormat="1" applyFont="1" applyFill="1" applyBorder="1"/>
    <xf numFmtId="0" fontId="15" fillId="0" borderId="27" xfId="0" applyFont="1" applyBorder="1"/>
    <xf numFmtId="0" fontId="15" fillId="14" borderId="2" xfId="0" applyFont="1" applyFill="1" applyBorder="1"/>
    <xf numFmtId="0" fontId="1" fillId="0" borderId="19" xfId="0" applyFont="1" applyFill="1" applyBorder="1"/>
    <xf numFmtId="1" fontId="7" fillId="3" borderId="14" xfId="0" applyNumberFormat="1" applyFont="1" applyFill="1" applyBorder="1"/>
    <xf numFmtId="0" fontId="0" fillId="0" borderId="27" xfId="0" applyBorder="1"/>
    <xf numFmtId="0" fontId="3" fillId="8" borderId="30" xfId="0" applyFont="1" applyFill="1" applyBorder="1" applyAlignment="1">
      <alignment horizontal="left"/>
    </xf>
    <xf numFmtId="0" fontId="3" fillId="8" borderId="31" xfId="0" applyFont="1" applyFill="1" applyBorder="1" applyAlignment="1">
      <alignment horizontal="left"/>
    </xf>
    <xf numFmtId="0" fontId="3" fillId="8" borderId="33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3" fillId="8" borderId="32" xfId="0" applyFont="1" applyFill="1" applyBorder="1" applyAlignment="1">
      <alignment horizontal="left"/>
    </xf>
    <xf numFmtId="0" fontId="0" fillId="0" borderId="14" xfId="0" applyFont="1" applyBorder="1"/>
    <xf numFmtId="0" fontId="1" fillId="4" borderId="43" xfId="0" applyFont="1" applyFill="1" applyBorder="1"/>
    <xf numFmtId="0" fontId="13" fillId="0" borderId="0" xfId="0" applyFont="1" applyAlignment="1"/>
    <xf numFmtId="0" fontId="14" fillId="0" borderId="0" xfId="0" applyFont="1" applyAlignment="1"/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1" fillId="5" borderId="0" xfId="0" applyNumberFormat="1" applyFont="1" applyFill="1" applyBorder="1" applyAlignment="1">
      <alignment horizontal="center"/>
    </xf>
    <xf numFmtId="0" fontId="0" fillId="0" borderId="0" xfId="0" applyAlignment="1"/>
    <xf numFmtId="0" fontId="3" fillId="8" borderId="30" xfId="0" applyFont="1" applyFill="1" applyBorder="1" applyAlignment="1">
      <alignment horizontal="left"/>
    </xf>
    <xf numFmtId="0" fontId="3" fillId="8" borderId="31" xfId="0" applyFont="1" applyFill="1" applyBorder="1" applyAlignment="1">
      <alignment horizontal="left"/>
    </xf>
    <xf numFmtId="0" fontId="3" fillId="8" borderId="42" xfId="0" applyFont="1" applyFill="1" applyBorder="1" applyAlignment="1">
      <alignment horizontal="left"/>
    </xf>
    <xf numFmtId="0" fontId="3" fillId="8" borderId="33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7" fillId="0" borderId="34" xfId="0" applyFont="1" applyBorder="1"/>
    <xf numFmtId="0" fontId="7" fillId="0" borderId="7" xfId="0" applyFont="1" applyBorder="1"/>
    <xf numFmtId="164" fontId="1" fillId="0" borderId="0" xfId="0" applyNumberFormat="1" applyFont="1" applyFill="1" applyBorder="1"/>
    <xf numFmtId="1" fontId="4" fillId="0" borderId="18" xfId="0" applyNumberFormat="1" applyFont="1" applyFill="1" applyBorder="1"/>
    <xf numFmtId="1" fontId="4" fillId="0" borderId="19" xfId="0" applyNumberFormat="1" applyFont="1" applyFill="1" applyBorder="1"/>
    <xf numFmtId="164" fontId="15" fillId="0" borderId="19" xfId="0" applyNumberFormat="1" applyFont="1" applyFill="1" applyBorder="1"/>
    <xf numFmtId="164" fontId="9" fillId="0" borderId="19" xfId="0" applyNumberFormat="1" applyFont="1" applyFill="1" applyBorder="1"/>
    <xf numFmtId="164" fontId="4" fillId="0" borderId="19" xfId="0" applyNumberFormat="1" applyFont="1" applyFill="1" applyBorder="1"/>
    <xf numFmtId="164" fontId="18" fillId="0" borderId="19" xfId="0" applyNumberFormat="1" applyFont="1" applyFill="1" applyBorder="1"/>
    <xf numFmtId="164" fontId="4" fillId="0" borderId="46" xfId="0" applyNumberFormat="1" applyFont="1" applyFill="1" applyBorder="1"/>
    <xf numFmtId="164" fontId="18" fillId="0" borderId="46" xfId="0" applyNumberFormat="1" applyFont="1" applyFill="1" applyBorder="1"/>
    <xf numFmtId="1" fontId="1" fillId="9" borderId="18" xfId="0" applyNumberFormat="1" applyFont="1" applyFill="1" applyBorder="1"/>
    <xf numFmtId="0" fontId="9" fillId="11" borderId="53" xfId="0" applyFont="1" applyFill="1" applyBorder="1"/>
    <xf numFmtId="0" fontId="8" fillId="0" borderId="53" xfId="0" applyFont="1" applyFill="1" applyBorder="1"/>
    <xf numFmtId="0" fontId="8" fillId="0" borderId="14" xfId="0" applyFont="1" applyFill="1" applyBorder="1"/>
    <xf numFmtId="1" fontId="1" fillId="0" borderId="19" xfId="0" applyNumberFormat="1" applyFont="1" applyFill="1" applyBorder="1"/>
    <xf numFmtId="164" fontId="1" fillId="0" borderId="26" xfId="0" applyNumberFormat="1" applyFont="1" applyFill="1" applyBorder="1"/>
    <xf numFmtId="0" fontId="2" fillId="15" borderId="6" xfId="0" applyFont="1" applyFill="1" applyBorder="1"/>
    <xf numFmtId="0" fontId="2" fillId="0" borderId="18" xfId="0" applyFont="1" applyBorder="1"/>
    <xf numFmtId="164" fontId="1" fillId="0" borderId="12" xfId="0" applyNumberFormat="1" applyFont="1" applyBorder="1"/>
    <xf numFmtId="164" fontId="1" fillId="0" borderId="11" xfId="0" applyNumberFormat="1" applyFont="1" applyBorder="1"/>
    <xf numFmtId="164" fontId="1" fillId="0" borderId="16" xfId="0" applyNumberFormat="1" applyFont="1" applyBorder="1"/>
    <xf numFmtId="0" fontId="2" fillId="0" borderId="14" xfId="0" applyFont="1" applyBorder="1"/>
    <xf numFmtId="164" fontId="1" fillId="0" borderId="1" xfId="0" applyNumberFormat="1" applyFont="1" applyBorder="1"/>
    <xf numFmtId="0" fontId="1" fillId="0" borderId="7" xfId="0" applyFont="1" applyFill="1" applyBorder="1"/>
    <xf numFmtId="0" fontId="0" fillId="0" borderId="14" xfId="0" applyBorder="1"/>
    <xf numFmtId="0" fontId="0" fillId="0" borderId="54" xfId="0" applyBorder="1"/>
    <xf numFmtId="0" fontId="2" fillId="0" borderId="55" xfId="0" applyFont="1" applyBorder="1"/>
    <xf numFmtId="164" fontId="1" fillId="0" borderId="56" xfId="0" applyNumberFormat="1" applyFont="1" applyBorder="1"/>
    <xf numFmtId="164" fontId="1" fillId="0" borderId="57" xfId="0" applyNumberFormat="1" applyFont="1" applyBorder="1"/>
    <xf numFmtId="164" fontId="1" fillId="0" borderId="58" xfId="0" applyNumberFormat="1" applyFont="1" applyBorder="1"/>
    <xf numFmtId="0" fontId="1" fillId="15" borderId="13" xfId="0" applyFont="1" applyFill="1" applyBorder="1"/>
    <xf numFmtId="1" fontId="1" fillId="15" borderId="18" xfId="0" applyNumberFormat="1" applyFont="1" applyFill="1" applyBorder="1"/>
    <xf numFmtId="1" fontId="1" fillId="15" borderId="12" xfId="0" applyNumberFormat="1" applyFont="1" applyFill="1" applyBorder="1"/>
    <xf numFmtId="1" fontId="1" fillId="15" borderId="43" xfId="0" applyNumberFormat="1" applyFont="1" applyFill="1" applyBorder="1"/>
    <xf numFmtId="1" fontId="1" fillId="15" borderId="11" xfId="0" applyNumberFormat="1" applyFont="1" applyFill="1" applyBorder="1"/>
    <xf numFmtId="0" fontId="15" fillId="0" borderId="52" xfId="0" applyFont="1" applyFill="1" applyBorder="1"/>
    <xf numFmtId="0" fontId="15" fillId="0" borderId="2" xfId="0" applyFont="1" applyFill="1" applyBorder="1"/>
    <xf numFmtId="0" fontId="2" fillId="0" borderId="22" xfId="0" applyFont="1" applyBorder="1"/>
    <xf numFmtId="164" fontId="1" fillId="0" borderId="23" xfId="0" applyNumberFormat="1" applyFont="1" applyBorder="1"/>
    <xf numFmtId="0" fontId="1" fillId="0" borderId="20" xfId="0" applyFont="1" applyFill="1" applyBorder="1"/>
    <xf numFmtId="0" fontId="7" fillId="0" borderId="25" xfId="0" applyFont="1" applyBorder="1"/>
  </cellXfs>
  <cellStyles count="2">
    <cellStyle name="Normal" xfId="0" builtinId="0"/>
    <cellStyle name="Normal 2" xfId="1"/>
  </cellStyles>
  <dxfs count="1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19"/>
  <sheetViews>
    <sheetView tabSelected="1" topLeftCell="A70" zoomScaleNormal="100" workbookViewId="0">
      <selection activeCell="L95" sqref="L95"/>
    </sheetView>
  </sheetViews>
  <sheetFormatPr defaultColWidth="8.85546875" defaultRowHeight="12.75" x14ac:dyDescent="0.2"/>
  <cols>
    <col min="1" max="1" width="3.42578125" customWidth="1"/>
    <col min="2" max="2" width="17.42578125" customWidth="1"/>
    <col min="3" max="3" width="8.140625" bestFit="1" customWidth="1"/>
    <col min="4" max="4" width="8.5703125" bestFit="1" customWidth="1"/>
    <col min="5" max="5" width="7.7109375" customWidth="1"/>
    <col min="6" max="6" width="7.5703125" bestFit="1" customWidth="1"/>
    <col min="7" max="7" width="7.28515625" bestFit="1" customWidth="1"/>
    <col min="8" max="8" width="8" customWidth="1"/>
  </cols>
  <sheetData>
    <row r="1" spans="2:9" ht="18" x14ac:dyDescent="0.25">
      <c r="B1" s="189" t="s">
        <v>36</v>
      </c>
      <c r="C1" s="190"/>
      <c r="D1" s="190"/>
      <c r="E1" s="190"/>
      <c r="F1" s="190"/>
      <c r="G1" s="190"/>
      <c r="H1" s="190"/>
    </row>
    <row r="2" spans="2:9" ht="13.5" thickBot="1" x14ac:dyDescent="0.25">
      <c r="I2" s="113"/>
    </row>
    <row r="3" spans="2:9" ht="16.5" thickTop="1" x14ac:dyDescent="0.25">
      <c r="B3" s="195" t="s">
        <v>44</v>
      </c>
      <c r="C3" s="196"/>
      <c r="D3" s="196"/>
      <c r="E3" s="197"/>
      <c r="F3" s="50"/>
      <c r="G3" s="50"/>
      <c r="H3" s="50"/>
    </row>
    <row r="4" spans="2:9" ht="16.5" thickBot="1" x14ac:dyDescent="0.3">
      <c r="B4" s="198" t="s">
        <v>23</v>
      </c>
      <c r="C4" s="199"/>
      <c r="D4" s="199"/>
      <c r="E4" s="199"/>
      <c r="F4" s="191" t="s">
        <v>27</v>
      </c>
      <c r="G4" s="192"/>
      <c r="H4" s="192"/>
    </row>
    <row r="5" spans="2:9" s="1" customFormat="1" ht="27" customHeight="1" thickTop="1" thickBot="1" x14ac:dyDescent="0.25">
      <c r="B5" s="6"/>
      <c r="C5" s="38"/>
      <c r="D5" s="71" t="s">
        <v>37</v>
      </c>
      <c r="E5" s="89" t="s">
        <v>38</v>
      </c>
      <c r="F5" s="152">
        <v>42644</v>
      </c>
      <c r="G5" s="152">
        <v>42675</v>
      </c>
      <c r="H5" s="152">
        <v>42705</v>
      </c>
    </row>
    <row r="6" spans="2:9" s="3" customFormat="1" ht="13.5" thickTop="1" x14ac:dyDescent="0.2">
      <c r="B6" s="9" t="s">
        <v>0</v>
      </c>
      <c r="C6" s="39"/>
      <c r="D6" s="155">
        <v>15653</v>
      </c>
      <c r="E6" s="100">
        <v>3140</v>
      </c>
      <c r="F6" s="121">
        <v>3140</v>
      </c>
      <c r="G6" s="122">
        <v>3140</v>
      </c>
      <c r="H6" s="140">
        <v>3140</v>
      </c>
    </row>
    <row r="7" spans="2:9" x14ac:dyDescent="0.2">
      <c r="B7" s="7" t="s">
        <v>1</v>
      </c>
      <c r="C7" s="40"/>
      <c r="D7" s="155">
        <v>61072</v>
      </c>
      <c r="E7" s="90">
        <v>71656</v>
      </c>
      <c r="F7" s="123">
        <v>71656.25</v>
      </c>
      <c r="G7" s="124">
        <v>71656.25</v>
      </c>
      <c r="H7" s="136">
        <v>71656.25</v>
      </c>
    </row>
    <row r="8" spans="2:9" s="3" customFormat="1" x14ac:dyDescent="0.2">
      <c r="B8" s="7" t="s">
        <v>2</v>
      </c>
      <c r="C8" s="40"/>
      <c r="D8" s="155">
        <v>17281</v>
      </c>
      <c r="E8" s="90">
        <v>34100</v>
      </c>
      <c r="F8" s="123">
        <v>34100</v>
      </c>
      <c r="G8" s="124">
        <v>34100</v>
      </c>
      <c r="H8" s="136">
        <v>34100</v>
      </c>
    </row>
    <row r="9" spans="2:9" x14ac:dyDescent="0.2">
      <c r="B9" s="7" t="s">
        <v>3</v>
      </c>
      <c r="C9" s="40"/>
      <c r="D9" s="155">
        <v>46086</v>
      </c>
      <c r="E9" s="90">
        <v>46800</v>
      </c>
      <c r="F9" s="141">
        <v>46800</v>
      </c>
      <c r="G9" s="142">
        <v>46800</v>
      </c>
      <c r="H9" s="143">
        <v>46800</v>
      </c>
    </row>
    <row r="10" spans="2:9" x14ac:dyDescent="0.2">
      <c r="B10" s="92" t="s">
        <v>20</v>
      </c>
      <c r="C10" s="93"/>
      <c r="D10" s="155">
        <v>0</v>
      </c>
      <c r="E10" s="90">
        <v>0</v>
      </c>
      <c r="F10" s="153">
        <v>0</v>
      </c>
      <c r="G10" s="154">
        <v>0</v>
      </c>
      <c r="H10" s="154">
        <v>0</v>
      </c>
    </row>
    <row r="11" spans="2:9" x14ac:dyDescent="0.2">
      <c r="B11" s="7" t="s">
        <v>29</v>
      </c>
      <c r="C11" s="40"/>
      <c r="D11" s="155">
        <v>0</v>
      </c>
      <c r="E11" s="25">
        <v>0</v>
      </c>
      <c r="F11" s="78">
        <v>50</v>
      </c>
      <c r="G11" s="29">
        <v>50</v>
      </c>
      <c r="H11" s="91">
        <v>50</v>
      </c>
    </row>
    <row r="12" spans="2:9" x14ac:dyDescent="0.2">
      <c r="B12" s="16" t="s">
        <v>16</v>
      </c>
      <c r="C12" s="41"/>
      <c r="D12" s="155">
        <v>5763</v>
      </c>
      <c r="E12" s="24">
        <v>300</v>
      </c>
      <c r="F12" s="127">
        <v>300</v>
      </c>
      <c r="G12" s="19">
        <v>300</v>
      </c>
      <c r="H12" s="24">
        <v>300</v>
      </c>
    </row>
    <row r="13" spans="2:9" x14ac:dyDescent="0.2">
      <c r="B13" s="92" t="s">
        <v>9</v>
      </c>
      <c r="C13" s="93"/>
      <c r="D13" s="155">
        <v>0.4</v>
      </c>
      <c r="E13" s="91">
        <v>10</v>
      </c>
      <c r="F13" s="78">
        <v>10</v>
      </c>
      <c r="G13" s="29">
        <v>10</v>
      </c>
      <c r="H13" s="91">
        <v>10</v>
      </c>
    </row>
    <row r="14" spans="2:9" x14ac:dyDescent="0.2">
      <c r="B14" s="16" t="s">
        <v>4</v>
      </c>
      <c r="C14" s="41"/>
      <c r="D14" s="155">
        <v>0</v>
      </c>
      <c r="E14" s="18">
        <v>10</v>
      </c>
      <c r="F14" s="128">
        <v>10</v>
      </c>
      <c r="G14" s="17">
        <v>10</v>
      </c>
      <c r="H14" s="18">
        <v>10</v>
      </c>
    </row>
    <row r="15" spans="2:9" x14ac:dyDescent="0.2">
      <c r="B15" s="16" t="s">
        <v>35</v>
      </c>
      <c r="C15" s="41"/>
      <c r="D15" s="155"/>
      <c r="E15" s="18"/>
      <c r="F15" s="128"/>
      <c r="G15" s="17"/>
      <c r="H15" s="18"/>
    </row>
    <row r="16" spans="2:9" x14ac:dyDescent="0.2">
      <c r="B16" s="92" t="s">
        <v>19</v>
      </c>
      <c r="C16" s="93"/>
      <c r="D16" s="155">
        <v>174</v>
      </c>
      <c r="E16" s="91">
        <v>500</v>
      </c>
      <c r="F16" s="125">
        <v>500</v>
      </c>
      <c r="G16" s="28">
        <v>500</v>
      </c>
      <c r="H16" s="90">
        <v>500</v>
      </c>
    </row>
    <row r="17" spans="2:8" x14ac:dyDescent="0.2">
      <c r="B17" s="7" t="s">
        <v>15</v>
      </c>
      <c r="C17" s="40"/>
      <c r="D17" s="155"/>
      <c r="E17" s="18">
        <v>600</v>
      </c>
      <c r="F17" s="128">
        <v>600</v>
      </c>
      <c r="G17" s="17">
        <v>600</v>
      </c>
      <c r="H17" s="18">
        <v>600</v>
      </c>
    </row>
    <row r="18" spans="2:8" x14ac:dyDescent="0.2">
      <c r="B18" s="7" t="s">
        <v>5</v>
      </c>
      <c r="C18" s="40"/>
      <c r="D18" s="155">
        <v>0</v>
      </c>
      <c r="E18" s="10">
        <v>0</v>
      </c>
      <c r="F18" s="129">
        <v>0</v>
      </c>
      <c r="G18" s="4">
        <v>0</v>
      </c>
      <c r="H18" s="10">
        <v>0</v>
      </c>
    </row>
    <row r="19" spans="2:8" x14ac:dyDescent="0.2">
      <c r="B19" s="7" t="s">
        <v>6</v>
      </c>
      <c r="C19" s="40"/>
      <c r="D19" s="155">
        <v>607</v>
      </c>
      <c r="E19" s="10">
        <v>200</v>
      </c>
      <c r="F19" s="129">
        <v>200</v>
      </c>
      <c r="G19" s="4">
        <v>200</v>
      </c>
      <c r="H19" s="10">
        <v>200</v>
      </c>
    </row>
    <row r="20" spans="2:8" x14ac:dyDescent="0.2">
      <c r="B20" s="16" t="s">
        <v>7</v>
      </c>
      <c r="C20" s="41"/>
      <c r="D20" s="155">
        <v>0</v>
      </c>
      <c r="E20" s="18">
        <v>0</v>
      </c>
      <c r="F20" s="128">
        <v>0</v>
      </c>
      <c r="G20" s="17">
        <v>0</v>
      </c>
      <c r="H20" s="18">
        <v>0</v>
      </c>
    </row>
    <row r="21" spans="2:8" x14ac:dyDescent="0.2">
      <c r="B21" s="7" t="s">
        <v>26</v>
      </c>
      <c r="C21" s="40"/>
      <c r="D21" s="156">
        <v>662</v>
      </c>
      <c r="E21" s="102">
        <v>200</v>
      </c>
      <c r="F21" s="126">
        <v>200</v>
      </c>
      <c r="G21" s="101">
        <v>200</v>
      </c>
      <c r="H21" s="102">
        <v>200</v>
      </c>
    </row>
    <row r="22" spans="2:8" x14ac:dyDescent="0.2">
      <c r="B22" s="7" t="s">
        <v>11</v>
      </c>
      <c r="C22" s="40"/>
      <c r="D22" s="155">
        <v>0.1</v>
      </c>
      <c r="E22" s="10">
        <v>0</v>
      </c>
      <c r="F22" s="129">
        <v>0</v>
      </c>
      <c r="G22" s="4">
        <v>0</v>
      </c>
      <c r="H22" s="10">
        <v>0</v>
      </c>
    </row>
    <row r="23" spans="2:8" x14ac:dyDescent="0.2">
      <c r="B23" s="8" t="s">
        <v>34</v>
      </c>
      <c r="C23" s="42"/>
      <c r="D23" s="155"/>
      <c r="E23" s="11"/>
      <c r="F23" s="130">
        <v>47000</v>
      </c>
      <c r="G23" s="5">
        <v>47000</v>
      </c>
      <c r="H23" s="11">
        <v>47000</v>
      </c>
    </row>
    <row r="24" spans="2:8" ht="13.5" thickBot="1" x14ac:dyDescent="0.25">
      <c r="B24" s="8" t="s">
        <v>12</v>
      </c>
      <c r="C24" s="42"/>
      <c r="D24" s="155">
        <v>0</v>
      </c>
      <c r="E24" s="103">
        <v>10</v>
      </c>
      <c r="F24" s="130">
        <v>10</v>
      </c>
      <c r="G24" s="5">
        <v>10</v>
      </c>
      <c r="H24" s="11">
        <v>10</v>
      </c>
    </row>
    <row r="25" spans="2:8" ht="13.5" thickTop="1" x14ac:dyDescent="0.2">
      <c r="B25" s="30" t="s">
        <v>8</v>
      </c>
      <c r="C25" s="43"/>
      <c r="D25" s="157">
        <f t="shared" ref="D25:H25" si="0">SUM(D6:D24)</f>
        <v>147298.5</v>
      </c>
      <c r="E25" s="85">
        <f t="shared" si="0"/>
        <v>157526</v>
      </c>
      <c r="F25" s="60">
        <f t="shared" si="0"/>
        <v>204576.25</v>
      </c>
      <c r="G25" s="20">
        <f t="shared" si="0"/>
        <v>204576.25</v>
      </c>
      <c r="H25" s="188">
        <f t="shared" si="0"/>
        <v>204576.25</v>
      </c>
    </row>
    <row r="26" spans="2:8" x14ac:dyDescent="0.2">
      <c r="B26" s="131" t="s">
        <v>30</v>
      </c>
      <c r="C26" s="51"/>
      <c r="D26" s="158">
        <f t="shared" ref="D26:H26" si="1">SUM(D6:D9)</f>
        <v>140092</v>
      </c>
      <c r="E26" s="33">
        <f t="shared" si="1"/>
        <v>155696</v>
      </c>
      <c r="F26" s="84">
        <f t="shared" si="1"/>
        <v>155696.25</v>
      </c>
      <c r="G26" s="79">
        <f t="shared" si="1"/>
        <v>155696.25</v>
      </c>
      <c r="H26" s="170">
        <f t="shared" si="1"/>
        <v>155696.25</v>
      </c>
    </row>
    <row r="27" spans="2:8" ht="13.5" customHeight="1" x14ac:dyDescent="0.2">
      <c r="B27" s="132" t="s">
        <v>30</v>
      </c>
      <c r="C27" s="34"/>
      <c r="D27" s="52"/>
      <c r="E27" s="75"/>
      <c r="F27" s="133"/>
      <c r="G27" s="144"/>
      <c r="H27" s="171"/>
    </row>
    <row r="28" spans="2:8" ht="13.5" customHeight="1" x14ac:dyDescent="0.2">
      <c r="B28" s="15" t="s">
        <v>14</v>
      </c>
      <c r="C28" s="44"/>
      <c r="D28" s="61">
        <v>0</v>
      </c>
      <c r="E28" s="76">
        <v>0</v>
      </c>
      <c r="F28" s="139">
        <v>0</v>
      </c>
      <c r="G28" s="95">
        <v>0</v>
      </c>
      <c r="H28" s="99">
        <v>0</v>
      </c>
    </row>
    <row r="29" spans="2:8" ht="13.5" customHeight="1" x14ac:dyDescent="0.2">
      <c r="B29" s="15" t="s">
        <v>24</v>
      </c>
      <c r="C29" s="44"/>
      <c r="D29" s="62">
        <v>0</v>
      </c>
      <c r="E29" s="64">
        <v>0</v>
      </c>
      <c r="F29" s="145">
        <v>0</v>
      </c>
      <c r="G29" s="146">
        <v>0</v>
      </c>
      <c r="H29" s="64">
        <v>0</v>
      </c>
    </row>
    <row r="30" spans="2:8" ht="13.5" customHeight="1" x14ac:dyDescent="0.2">
      <c r="B30" s="12" t="s">
        <v>28</v>
      </c>
      <c r="C30" s="45"/>
      <c r="D30" s="63">
        <v>246757</v>
      </c>
      <c r="E30" s="66">
        <v>246757</v>
      </c>
      <c r="F30" s="172">
        <v>246757</v>
      </c>
      <c r="G30" s="200">
        <v>246757</v>
      </c>
      <c r="H30" s="201">
        <v>246757</v>
      </c>
    </row>
    <row r="31" spans="2:8" ht="13.5" customHeight="1" thickBot="1" x14ac:dyDescent="0.25">
      <c r="B31" s="13" t="s">
        <v>10</v>
      </c>
      <c r="C31" s="46"/>
      <c r="D31" s="87">
        <f t="shared" ref="D31:H31" si="2">D30-D25-D28-D29</f>
        <v>99458.5</v>
      </c>
      <c r="E31" s="88">
        <f t="shared" si="2"/>
        <v>89231</v>
      </c>
      <c r="F31" s="134">
        <f t="shared" si="2"/>
        <v>42180.75</v>
      </c>
      <c r="G31" s="147">
        <f t="shared" si="2"/>
        <v>42180.75</v>
      </c>
      <c r="H31" s="148">
        <f t="shared" si="2"/>
        <v>42180.75</v>
      </c>
    </row>
    <row r="32" spans="2:8" ht="13.5" thickTop="1" x14ac:dyDescent="0.2">
      <c r="B32" s="26"/>
      <c r="C32" s="26"/>
      <c r="D32" s="27"/>
      <c r="E32" s="27"/>
      <c r="F32" s="27"/>
      <c r="G32" s="27"/>
      <c r="H32" s="27"/>
    </row>
    <row r="33" spans="2:8" x14ac:dyDescent="0.2">
      <c r="B33" s="2"/>
      <c r="C33" s="2"/>
      <c r="D33" s="2"/>
      <c r="E33" s="2"/>
      <c r="F33" s="3"/>
      <c r="G33" s="3"/>
      <c r="H33" s="3"/>
    </row>
    <row r="34" spans="2:8" s="14" customFormat="1" ht="13.5" thickBot="1" x14ac:dyDescent="0.25">
      <c r="B34" s="2"/>
      <c r="C34" s="193" t="s">
        <v>18</v>
      </c>
      <c r="D34" s="194"/>
      <c r="E34" s="194"/>
      <c r="F34" s="194"/>
      <c r="G34" s="194"/>
      <c r="H34" s="194"/>
    </row>
    <row r="35" spans="2:8" ht="16.5" thickTop="1" x14ac:dyDescent="0.25">
      <c r="B35" s="195" t="str">
        <f>B3</f>
        <v>UK Tier 1 Allocations  - 2016/Q4</v>
      </c>
      <c r="C35" s="196"/>
      <c r="D35" s="196"/>
      <c r="E35" s="197"/>
      <c r="F35" s="50"/>
      <c r="G35" s="50"/>
      <c r="H35" s="50"/>
    </row>
    <row r="36" spans="2:8" ht="16.5" thickBot="1" x14ac:dyDescent="0.3">
      <c r="B36" s="198" t="s">
        <v>21</v>
      </c>
      <c r="C36" s="199"/>
      <c r="D36" s="199"/>
      <c r="E36" s="199"/>
      <c r="F36" s="191" t="s">
        <v>27</v>
      </c>
      <c r="G36" s="192"/>
      <c r="H36" s="192"/>
    </row>
    <row r="37" spans="2:8" ht="24" thickTop="1" thickBot="1" x14ac:dyDescent="0.25">
      <c r="B37" s="6"/>
      <c r="C37" s="72" t="s">
        <v>39</v>
      </c>
      <c r="D37" s="71" t="s">
        <v>37</v>
      </c>
      <c r="E37" s="89" t="s">
        <v>38</v>
      </c>
      <c r="F37" s="152">
        <v>42644</v>
      </c>
      <c r="G37" s="152">
        <v>42675</v>
      </c>
      <c r="H37" s="152">
        <v>42705</v>
      </c>
    </row>
    <row r="38" spans="2:8" ht="13.5" thickTop="1" x14ac:dyDescent="0.2">
      <c r="B38" s="9" t="s">
        <v>25</v>
      </c>
      <c r="C38" s="203">
        <v>861</v>
      </c>
      <c r="D38" s="155">
        <v>186</v>
      </c>
      <c r="E38" s="159">
        <v>420</v>
      </c>
      <c r="F38" s="160">
        <v>420</v>
      </c>
      <c r="G38" s="160">
        <v>420</v>
      </c>
      <c r="H38" s="161">
        <v>420</v>
      </c>
    </row>
    <row r="39" spans="2:8" x14ac:dyDescent="0.2">
      <c r="B39" s="7" t="s">
        <v>1</v>
      </c>
      <c r="C39" s="204">
        <v>5989</v>
      </c>
      <c r="D39" s="155">
        <v>5354</v>
      </c>
      <c r="E39" s="162">
        <v>5875</v>
      </c>
      <c r="F39" s="163">
        <v>5875</v>
      </c>
      <c r="G39" s="163">
        <v>5875</v>
      </c>
      <c r="H39" s="164">
        <v>5875</v>
      </c>
    </row>
    <row r="40" spans="2:8" x14ac:dyDescent="0.2">
      <c r="B40" s="7" t="s">
        <v>13</v>
      </c>
      <c r="C40" s="204">
        <v>2663</v>
      </c>
      <c r="D40" s="155">
        <v>1898</v>
      </c>
      <c r="E40" s="162">
        <v>2640</v>
      </c>
      <c r="F40" s="163">
        <v>2640</v>
      </c>
      <c r="G40" s="163">
        <v>2640</v>
      </c>
      <c r="H40" s="164">
        <v>2640</v>
      </c>
    </row>
    <row r="41" spans="2:8" ht="13.5" thickBot="1" x14ac:dyDescent="0.25">
      <c r="B41" s="7" t="s">
        <v>3</v>
      </c>
      <c r="C41" s="204">
        <v>5592</v>
      </c>
      <c r="D41" s="155">
        <v>3661</v>
      </c>
      <c r="E41" s="165">
        <v>4050</v>
      </c>
      <c r="F41" s="166">
        <v>4050</v>
      </c>
      <c r="G41" s="166">
        <v>4050</v>
      </c>
      <c r="H41" s="167">
        <v>4050</v>
      </c>
    </row>
    <row r="42" spans="2:8" s="1" customFormat="1" ht="28.5" customHeight="1" x14ac:dyDescent="0.2">
      <c r="B42" s="92" t="s">
        <v>20</v>
      </c>
      <c r="C42" s="205"/>
      <c r="D42" s="80"/>
      <c r="E42" s="104">
        <v>0</v>
      </c>
      <c r="F42" s="96">
        <v>0</v>
      </c>
      <c r="G42" s="96">
        <v>0</v>
      </c>
      <c r="H42" s="97">
        <v>0</v>
      </c>
    </row>
    <row r="43" spans="2:8" s="3" customFormat="1" x14ac:dyDescent="0.2">
      <c r="B43" s="16" t="s">
        <v>16</v>
      </c>
      <c r="C43" s="206"/>
      <c r="D43" s="80"/>
      <c r="E43" s="104">
        <v>0</v>
      </c>
      <c r="F43" s="96">
        <v>0</v>
      </c>
      <c r="G43" s="96">
        <v>0</v>
      </c>
      <c r="H43" s="97">
        <v>0</v>
      </c>
    </row>
    <row r="44" spans="2:8" x14ac:dyDescent="0.2">
      <c r="B44" s="92" t="s">
        <v>9</v>
      </c>
      <c r="C44" s="205"/>
      <c r="D44" s="80"/>
      <c r="E44" s="107">
        <v>0</v>
      </c>
      <c r="F44" s="96">
        <v>0</v>
      </c>
      <c r="G44" s="96">
        <v>0</v>
      </c>
      <c r="H44" s="97">
        <v>0</v>
      </c>
    </row>
    <row r="45" spans="2:8" s="3" customFormat="1" x14ac:dyDescent="0.2">
      <c r="B45" s="7" t="s">
        <v>4</v>
      </c>
      <c r="C45" s="138"/>
      <c r="D45" s="80"/>
      <c r="E45" s="107">
        <v>0</v>
      </c>
      <c r="F45" s="96">
        <v>0</v>
      </c>
      <c r="G45" s="96">
        <v>0</v>
      </c>
      <c r="H45" s="97">
        <v>0</v>
      </c>
    </row>
    <row r="46" spans="2:8" x14ac:dyDescent="0.2">
      <c r="B46" s="7" t="s">
        <v>35</v>
      </c>
      <c r="C46" s="138"/>
      <c r="D46" s="80"/>
      <c r="E46" s="107">
        <v>0</v>
      </c>
      <c r="F46" s="96">
        <v>0</v>
      </c>
      <c r="G46" s="96">
        <v>0</v>
      </c>
      <c r="H46" s="97">
        <v>0</v>
      </c>
    </row>
    <row r="47" spans="2:8" x14ac:dyDescent="0.2">
      <c r="B47" s="92" t="s">
        <v>19</v>
      </c>
      <c r="C47" s="205"/>
      <c r="D47" s="80"/>
      <c r="E47" s="107">
        <v>0</v>
      </c>
      <c r="F47" s="96">
        <v>0</v>
      </c>
      <c r="G47" s="96">
        <v>0</v>
      </c>
      <c r="H47" s="97">
        <v>0</v>
      </c>
    </row>
    <row r="48" spans="2:8" x14ac:dyDescent="0.2">
      <c r="B48" s="7" t="s">
        <v>15</v>
      </c>
      <c r="C48" s="207"/>
      <c r="D48" s="80"/>
      <c r="E48" s="107">
        <v>0</v>
      </c>
      <c r="F48" s="96">
        <v>0</v>
      </c>
      <c r="G48" s="96">
        <v>0</v>
      </c>
      <c r="H48" s="97">
        <v>0</v>
      </c>
    </row>
    <row r="49" spans="2:8" x14ac:dyDescent="0.2">
      <c r="B49" s="7" t="s">
        <v>5</v>
      </c>
      <c r="C49" s="207"/>
      <c r="D49" s="80"/>
      <c r="E49" s="105">
        <v>0</v>
      </c>
      <c r="F49" s="96">
        <v>0</v>
      </c>
      <c r="G49" s="96">
        <v>0</v>
      </c>
      <c r="H49" s="97">
        <v>0</v>
      </c>
    </row>
    <row r="50" spans="2:8" x14ac:dyDescent="0.2">
      <c r="B50" s="7" t="s">
        <v>6</v>
      </c>
      <c r="C50" s="207"/>
      <c r="D50" s="80"/>
      <c r="E50" s="105">
        <v>0</v>
      </c>
      <c r="F50" s="96">
        <v>0</v>
      </c>
      <c r="G50" s="96">
        <v>0</v>
      </c>
      <c r="H50" s="97">
        <v>0</v>
      </c>
    </row>
    <row r="51" spans="2:8" x14ac:dyDescent="0.2">
      <c r="B51" s="16" t="s">
        <v>7</v>
      </c>
      <c r="C51" s="206"/>
      <c r="D51" s="80"/>
      <c r="E51" s="106">
        <v>0</v>
      </c>
      <c r="F51" s="96">
        <v>0</v>
      </c>
      <c r="G51" s="96">
        <v>0</v>
      </c>
      <c r="H51" s="97">
        <v>0</v>
      </c>
    </row>
    <row r="52" spans="2:8" x14ac:dyDescent="0.2">
      <c r="B52" s="116" t="s">
        <v>26</v>
      </c>
      <c r="C52" s="208"/>
      <c r="D52" s="80"/>
      <c r="E52" s="108">
        <v>0</v>
      </c>
      <c r="F52" s="96">
        <v>0</v>
      </c>
      <c r="G52" s="96">
        <v>0</v>
      </c>
      <c r="H52" s="97">
        <v>0</v>
      </c>
    </row>
    <row r="53" spans="2:8" x14ac:dyDescent="0.2">
      <c r="B53" s="7" t="s">
        <v>11</v>
      </c>
      <c r="C53" s="207"/>
      <c r="D53" s="80"/>
      <c r="E53" s="107">
        <v>0</v>
      </c>
      <c r="F53" s="96">
        <v>0</v>
      </c>
      <c r="G53" s="149">
        <v>0</v>
      </c>
      <c r="H53" s="97">
        <v>0</v>
      </c>
    </row>
    <row r="54" spans="2:8" x14ac:dyDescent="0.2">
      <c r="B54" s="8"/>
      <c r="C54" s="209"/>
      <c r="D54" s="80"/>
      <c r="E54" s="177"/>
      <c r="F54" s="178"/>
      <c r="G54" s="178"/>
      <c r="H54" s="97"/>
    </row>
    <row r="55" spans="2:8" ht="13.5" thickBot="1" x14ac:dyDescent="0.25">
      <c r="B55" s="8" t="s">
        <v>17</v>
      </c>
      <c r="C55" s="210">
        <v>690</v>
      </c>
      <c r="D55" s="80">
        <v>28</v>
      </c>
      <c r="E55" s="109">
        <v>845</v>
      </c>
      <c r="F55" s="135">
        <v>845</v>
      </c>
      <c r="G55" s="94">
        <v>845</v>
      </c>
      <c r="H55" s="98">
        <v>845</v>
      </c>
    </row>
    <row r="56" spans="2:8" ht="13.5" thickTop="1" x14ac:dyDescent="0.2">
      <c r="B56" s="22" t="s">
        <v>8</v>
      </c>
      <c r="C56" s="211">
        <f t="shared" ref="C56:H56" si="3">SUM(C38:C55)</f>
        <v>15795</v>
      </c>
      <c r="D56" s="157">
        <f t="shared" si="3"/>
        <v>11127</v>
      </c>
      <c r="E56" s="85">
        <f t="shared" si="3"/>
        <v>13830</v>
      </c>
      <c r="F56" s="81">
        <f t="shared" si="3"/>
        <v>13830</v>
      </c>
      <c r="G56" s="21">
        <f t="shared" si="3"/>
        <v>13830</v>
      </c>
      <c r="H56" s="173">
        <f t="shared" si="3"/>
        <v>13830</v>
      </c>
    </row>
    <row r="57" spans="2:8" x14ac:dyDescent="0.2">
      <c r="B57" s="131" t="s">
        <v>40</v>
      </c>
      <c r="C57" s="84">
        <f t="shared" ref="C57:H57" si="4">SUM(C38:C41)</f>
        <v>15105</v>
      </c>
      <c r="D57" s="158">
        <f t="shared" si="4"/>
        <v>11099</v>
      </c>
      <c r="E57" s="168">
        <f t="shared" si="4"/>
        <v>12985</v>
      </c>
      <c r="F57" s="82">
        <f t="shared" si="4"/>
        <v>12985</v>
      </c>
      <c r="G57" s="83">
        <f t="shared" si="4"/>
        <v>12985</v>
      </c>
      <c r="H57" s="174">
        <f t="shared" si="4"/>
        <v>12985</v>
      </c>
    </row>
    <row r="58" spans="2:8" x14ac:dyDescent="0.2">
      <c r="B58" s="37"/>
      <c r="C58" s="212"/>
      <c r="D58" s="53"/>
      <c r="E58" s="54"/>
      <c r="F58" s="133"/>
      <c r="G58" s="144"/>
      <c r="H58" s="171"/>
    </row>
    <row r="59" spans="2:8" x14ac:dyDescent="0.2">
      <c r="B59" s="15" t="s">
        <v>24</v>
      </c>
      <c r="C59" s="213">
        <v>0</v>
      </c>
      <c r="D59" s="214">
        <v>0</v>
      </c>
      <c r="E59" s="77">
        <v>0</v>
      </c>
      <c r="F59" s="65">
        <v>0</v>
      </c>
      <c r="G59" s="68">
        <v>0</v>
      </c>
      <c r="H59" s="169">
        <v>0</v>
      </c>
    </row>
    <row r="60" spans="2:8" x14ac:dyDescent="0.2">
      <c r="B60" s="12" t="s">
        <v>28</v>
      </c>
      <c r="C60" s="215">
        <v>16259</v>
      </c>
      <c r="D60" s="63">
        <v>16259</v>
      </c>
      <c r="E60" s="66">
        <v>16259</v>
      </c>
      <c r="F60" s="179">
        <v>16259</v>
      </c>
      <c r="G60" s="180">
        <v>16259</v>
      </c>
      <c r="H60" s="180">
        <v>16259</v>
      </c>
    </row>
    <row r="61" spans="2:8" ht="13.5" thickBot="1" x14ac:dyDescent="0.25">
      <c r="B61" s="13" t="s">
        <v>10</v>
      </c>
      <c r="C61" s="73">
        <f t="shared" ref="C61:H61" si="5">C60-C56-C59</f>
        <v>464</v>
      </c>
      <c r="D61" s="216">
        <f t="shared" si="5"/>
        <v>5132</v>
      </c>
      <c r="E61" s="67">
        <f t="shared" si="5"/>
        <v>2429</v>
      </c>
      <c r="F61" s="216">
        <f t="shared" si="5"/>
        <v>2429</v>
      </c>
      <c r="G61" s="74">
        <f t="shared" si="5"/>
        <v>2429</v>
      </c>
      <c r="H61" s="67">
        <f t="shared" si="5"/>
        <v>2429</v>
      </c>
    </row>
    <row r="62" spans="2:8" ht="13.5" thickTop="1" x14ac:dyDescent="0.2">
      <c r="B62" s="217" t="s">
        <v>31</v>
      </c>
      <c r="C62" s="218"/>
      <c r="D62" s="219"/>
      <c r="E62" s="220"/>
      <c r="F62" s="221"/>
      <c r="G62" s="219"/>
      <c r="H62" s="220"/>
    </row>
    <row r="63" spans="2:8" x14ac:dyDescent="0.2">
      <c r="B63" s="7" t="s">
        <v>25</v>
      </c>
      <c r="C63" s="222"/>
      <c r="D63" s="223"/>
      <c r="E63" s="224"/>
      <c r="F63" s="225"/>
      <c r="G63" s="4"/>
      <c r="H63" s="224"/>
    </row>
    <row r="64" spans="2:8" x14ac:dyDescent="0.2">
      <c r="B64" s="7" t="s">
        <v>1</v>
      </c>
      <c r="C64" s="222"/>
      <c r="D64" s="223"/>
      <c r="E64" s="224"/>
      <c r="F64" s="225"/>
      <c r="G64" s="4"/>
      <c r="H64" s="224"/>
    </row>
    <row r="65" spans="2:8" x14ac:dyDescent="0.2">
      <c r="B65" s="7" t="s">
        <v>13</v>
      </c>
      <c r="C65" s="222"/>
      <c r="D65" s="223"/>
      <c r="E65" s="224"/>
      <c r="F65" s="225"/>
      <c r="G65" s="4"/>
      <c r="H65" s="224"/>
    </row>
    <row r="66" spans="2:8" x14ac:dyDescent="0.2">
      <c r="B66" s="7" t="s">
        <v>3</v>
      </c>
      <c r="C66" s="222"/>
      <c r="D66" s="223"/>
      <c r="E66" s="224"/>
      <c r="F66" s="225"/>
      <c r="G66" s="4"/>
      <c r="H66" s="224"/>
    </row>
    <row r="67" spans="2:8" x14ac:dyDescent="0.2">
      <c r="B67" s="9" t="s">
        <v>41</v>
      </c>
      <c r="C67" s="222"/>
      <c r="D67" s="223"/>
      <c r="E67" s="224"/>
      <c r="F67" s="225"/>
      <c r="G67" s="226"/>
      <c r="H67" s="224"/>
    </row>
    <row r="68" spans="2:8" ht="13.5" thickBot="1" x14ac:dyDescent="0.25">
      <c r="B68" s="9" t="s">
        <v>42</v>
      </c>
      <c r="C68" s="227"/>
      <c r="D68" s="228"/>
      <c r="E68" s="229"/>
      <c r="F68" s="230"/>
      <c r="G68" s="226"/>
      <c r="H68" s="224"/>
    </row>
    <row r="69" spans="2:8" ht="13.5" thickTop="1" x14ac:dyDescent="0.2">
      <c r="B69" s="231" t="s">
        <v>8</v>
      </c>
      <c r="C69" s="232">
        <f>SUM(C63:C66)</f>
        <v>0</v>
      </c>
      <c r="D69" s="233">
        <f t="shared" ref="D69:H69" si="6">SUM(D63:D66)</f>
        <v>0</v>
      </c>
      <c r="E69" s="234">
        <f t="shared" si="6"/>
        <v>0</v>
      </c>
      <c r="F69" s="232">
        <f t="shared" si="6"/>
        <v>0</v>
      </c>
      <c r="G69" s="233">
        <f>SUM(G63:G66)</f>
        <v>0</v>
      </c>
      <c r="H69" s="235">
        <f>SUM(G65:G66)</f>
        <v>0</v>
      </c>
    </row>
    <row r="70" spans="2:8" x14ac:dyDescent="0.2">
      <c r="B70" s="15" t="s">
        <v>24</v>
      </c>
      <c r="C70" s="222"/>
      <c r="D70" s="223"/>
      <c r="E70" s="224"/>
      <c r="F70" s="214">
        <v>0</v>
      </c>
      <c r="G70" s="68">
        <v>0</v>
      </c>
      <c r="H70" s="169">
        <v>0</v>
      </c>
    </row>
    <row r="71" spans="2:8" x14ac:dyDescent="0.2">
      <c r="B71" s="12" t="s">
        <v>28</v>
      </c>
      <c r="C71" s="222"/>
      <c r="D71" s="223"/>
      <c r="E71" s="224"/>
      <c r="F71" s="236"/>
      <c r="G71" s="237"/>
      <c r="H71" s="90"/>
    </row>
    <row r="72" spans="2:8" ht="13.5" thickBot="1" x14ac:dyDescent="0.25">
      <c r="B72" s="13" t="s">
        <v>10</v>
      </c>
      <c r="C72" s="238"/>
      <c r="D72" s="239"/>
      <c r="E72" s="240"/>
      <c r="F72" s="73">
        <f t="shared" ref="F72:H72" si="7">F71-F69-F70</f>
        <v>0</v>
      </c>
      <c r="G72" s="74">
        <f t="shared" si="7"/>
        <v>0</v>
      </c>
      <c r="H72" s="67">
        <f t="shared" si="7"/>
        <v>0</v>
      </c>
    </row>
    <row r="73" spans="2:8" ht="14.25" thickTop="1" thickBot="1" x14ac:dyDescent="0.25">
      <c r="B73" s="13" t="s">
        <v>43</v>
      </c>
      <c r="C73" s="238"/>
      <c r="D73" s="239"/>
      <c r="E73" s="240"/>
      <c r="F73" s="73"/>
      <c r="G73" s="74"/>
      <c r="H73" s="67"/>
    </row>
    <row r="74" spans="2:8" ht="13.5" thickTop="1" x14ac:dyDescent="0.2">
      <c r="G74" s="202"/>
      <c r="H74" s="202"/>
    </row>
    <row r="75" spans="2:8" x14ac:dyDescent="0.2">
      <c r="G75" s="202"/>
      <c r="H75" s="202"/>
    </row>
    <row r="76" spans="2:8" ht="13.5" thickBot="1" x14ac:dyDescent="0.25">
      <c r="G76" s="202"/>
      <c r="H76" s="202"/>
    </row>
    <row r="77" spans="2:8" ht="13.5" customHeight="1" thickTop="1" x14ac:dyDescent="0.25">
      <c r="B77" s="182" t="str">
        <f>B3</f>
        <v>UK Tier 1 Allocations  - 2016/Q4</v>
      </c>
      <c r="C77" s="183"/>
      <c r="D77" s="183"/>
      <c r="E77" s="186"/>
      <c r="F77" s="50"/>
      <c r="G77" s="50"/>
      <c r="H77" s="50"/>
    </row>
    <row r="78" spans="2:8" ht="13.5" customHeight="1" thickBot="1" x14ac:dyDescent="0.3">
      <c r="B78" s="184" t="s">
        <v>22</v>
      </c>
      <c r="C78" s="185"/>
      <c r="D78" s="185"/>
      <c r="E78" s="185"/>
      <c r="F78" s="191" t="s">
        <v>27</v>
      </c>
      <c r="G78" s="192"/>
      <c r="H78" s="192"/>
    </row>
    <row r="79" spans="2:8" ht="22.5" customHeight="1" thickTop="1" thickBot="1" x14ac:dyDescent="0.25">
      <c r="B79" s="6"/>
      <c r="C79" s="47"/>
      <c r="D79" s="71" t="s">
        <v>37</v>
      </c>
      <c r="E79" s="89" t="s">
        <v>38</v>
      </c>
      <c r="F79" s="151">
        <v>42644</v>
      </c>
      <c r="G79" s="151">
        <v>42675</v>
      </c>
      <c r="H79" s="151">
        <v>42705</v>
      </c>
    </row>
    <row r="80" spans="2:8" ht="13.5" customHeight="1" thickTop="1" x14ac:dyDescent="0.2">
      <c r="B80" s="9" t="s">
        <v>0</v>
      </c>
      <c r="C80" s="39"/>
      <c r="D80" s="80">
        <v>882</v>
      </c>
      <c r="E80" s="110">
        <v>870</v>
      </c>
      <c r="F80" s="123">
        <v>870</v>
      </c>
      <c r="G80" s="117">
        <v>870</v>
      </c>
      <c r="H80" s="117">
        <v>870</v>
      </c>
    </row>
    <row r="81" spans="2:9" x14ac:dyDescent="0.2">
      <c r="B81" s="7" t="s">
        <v>1</v>
      </c>
      <c r="C81" s="40"/>
      <c r="D81" s="80">
        <v>7319</v>
      </c>
      <c r="E81" s="104">
        <v>14500</v>
      </c>
      <c r="F81" s="123">
        <v>14500</v>
      </c>
      <c r="G81" s="114">
        <v>14500</v>
      </c>
      <c r="H81" s="114">
        <v>14500</v>
      </c>
    </row>
    <row r="82" spans="2:9" x14ac:dyDescent="0.2">
      <c r="B82" s="7" t="s">
        <v>2</v>
      </c>
      <c r="C82" s="40"/>
      <c r="D82" s="80">
        <v>4696</v>
      </c>
      <c r="E82" s="104">
        <v>8000</v>
      </c>
      <c r="F82" s="123">
        <v>8000</v>
      </c>
      <c r="G82" s="124">
        <v>8000</v>
      </c>
      <c r="H82" s="136">
        <v>8000</v>
      </c>
    </row>
    <row r="83" spans="2:9" x14ac:dyDescent="0.2">
      <c r="B83" s="7" t="s">
        <v>3</v>
      </c>
      <c r="C83" s="40"/>
      <c r="D83" s="80">
        <v>5777</v>
      </c>
      <c r="E83" s="111">
        <v>7740</v>
      </c>
      <c r="F83" s="123">
        <v>7740</v>
      </c>
      <c r="G83" s="124">
        <v>7740</v>
      </c>
      <c r="H83" s="136">
        <v>7740</v>
      </c>
    </row>
    <row r="84" spans="2:9" x14ac:dyDescent="0.2">
      <c r="B84" s="92" t="s">
        <v>20</v>
      </c>
      <c r="C84" s="93"/>
      <c r="D84" s="80">
        <v>2.1</v>
      </c>
      <c r="E84" s="104">
        <v>5</v>
      </c>
      <c r="F84" s="125">
        <v>5</v>
      </c>
      <c r="G84" s="28">
        <v>5</v>
      </c>
      <c r="H84" s="90">
        <v>5</v>
      </c>
    </row>
    <row r="85" spans="2:9" x14ac:dyDescent="0.2">
      <c r="B85" s="7" t="s">
        <v>16</v>
      </c>
      <c r="C85" s="40"/>
      <c r="D85" s="80">
        <v>388</v>
      </c>
      <c r="E85" s="107">
        <v>300</v>
      </c>
      <c r="F85" s="187">
        <v>300</v>
      </c>
      <c r="G85" s="187">
        <v>300</v>
      </c>
      <c r="H85" s="102">
        <v>300</v>
      </c>
    </row>
    <row r="86" spans="2:9" x14ac:dyDescent="0.2">
      <c r="B86" s="92" t="s">
        <v>9</v>
      </c>
      <c r="C86" s="93"/>
      <c r="D86" s="80">
        <v>10.6</v>
      </c>
      <c r="E86" s="107">
        <v>75</v>
      </c>
      <c r="F86" s="78">
        <v>75</v>
      </c>
      <c r="G86" s="29">
        <v>75</v>
      </c>
      <c r="H86" s="91">
        <v>75</v>
      </c>
      <c r="I86" s="1"/>
    </row>
    <row r="87" spans="2:9" x14ac:dyDescent="0.2">
      <c r="B87" s="92" t="s">
        <v>4</v>
      </c>
      <c r="C87" s="93"/>
      <c r="D87" s="80">
        <v>11.9</v>
      </c>
      <c r="E87" s="107">
        <v>15</v>
      </c>
      <c r="F87" s="78">
        <v>15</v>
      </c>
      <c r="G87" s="29">
        <v>15</v>
      </c>
      <c r="H87" s="91">
        <v>15</v>
      </c>
      <c r="I87" s="3"/>
    </row>
    <row r="88" spans="2:9" x14ac:dyDescent="0.2">
      <c r="B88" s="92" t="s">
        <v>35</v>
      </c>
      <c r="C88" s="93"/>
      <c r="D88" s="80"/>
      <c r="E88" s="107"/>
      <c r="F88" s="78"/>
      <c r="G88" s="29"/>
      <c r="H88" s="91"/>
    </row>
    <row r="89" spans="2:9" x14ac:dyDescent="0.2">
      <c r="B89" s="92" t="s">
        <v>19</v>
      </c>
      <c r="C89" s="93"/>
      <c r="D89" s="80">
        <v>0</v>
      </c>
      <c r="E89" s="107">
        <v>90</v>
      </c>
      <c r="F89" s="78">
        <v>90</v>
      </c>
      <c r="G89" s="29">
        <v>90</v>
      </c>
      <c r="H89" s="91">
        <v>90</v>
      </c>
      <c r="I89" s="3"/>
    </row>
    <row r="90" spans="2:9" x14ac:dyDescent="0.2">
      <c r="B90" s="7" t="s">
        <v>15</v>
      </c>
      <c r="C90" s="40"/>
      <c r="D90" s="80">
        <v>773.9</v>
      </c>
      <c r="E90" s="107">
        <v>1800</v>
      </c>
      <c r="F90" s="78">
        <v>1800</v>
      </c>
      <c r="G90" s="137">
        <v>1800</v>
      </c>
      <c r="H90" s="137">
        <v>1800</v>
      </c>
    </row>
    <row r="91" spans="2:9" x14ac:dyDescent="0.2">
      <c r="B91" s="7" t="s">
        <v>5</v>
      </c>
      <c r="C91" s="40"/>
      <c r="D91" s="80">
        <v>0</v>
      </c>
      <c r="E91" s="105">
        <v>0</v>
      </c>
      <c r="F91" s="129">
        <v>0</v>
      </c>
      <c r="G91" s="4">
        <v>0</v>
      </c>
      <c r="H91" s="10">
        <v>0</v>
      </c>
    </row>
    <row r="92" spans="2:9" s="1" customFormat="1" ht="25.5" customHeight="1" x14ac:dyDescent="0.2">
      <c r="B92" s="7" t="s">
        <v>6</v>
      </c>
      <c r="C92" s="40"/>
      <c r="D92" s="80">
        <v>0</v>
      </c>
      <c r="E92" s="105">
        <v>0</v>
      </c>
      <c r="F92" s="129">
        <v>5</v>
      </c>
      <c r="G92" s="4">
        <v>5</v>
      </c>
      <c r="H92" s="10">
        <v>5</v>
      </c>
      <c r="I92"/>
    </row>
    <row r="93" spans="2:9" s="3" customFormat="1" x14ac:dyDescent="0.2">
      <c r="B93" s="7" t="s">
        <v>7</v>
      </c>
      <c r="C93" s="40"/>
      <c r="D93" s="80">
        <v>0</v>
      </c>
      <c r="E93" s="105">
        <v>0</v>
      </c>
      <c r="F93" s="129">
        <v>0</v>
      </c>
      <c r="G93" s="4">
        <v>0</v>
      </c>
      <c r="H93" s="10">
        <v>0</v>
      </c>
      <c r="I93"/>
    </row>
    <row r="94" spans="2:9" x14ac:dyDescent="0.2">
      <c r="B94" s="7" t="s">
        <v>26</v>
      </c>
      <c r="C94" s="40"/>
      <c r="D94" s="80">
        <v>29.7</v>
      </c>
      <c r="E94" s="105">
        <v>50</v>
      </c>
      <c r="F94" s="4">
        <v>50</v>
      </c>
      <c r="G94" s="4">
        <v>50</v>
      </c>
      <c r="H94" s="4">
        <v>50</v>
      </c>
    </row>
    <row r="95" spans="2:9" s="3" customFormat="1" x14ac:dyDescent="0.2">
      <c r="B95" s="7" t="s">
        <v>11</v>
      </c>
      <c r="C95" s="40"/>
      <c r="D95" s="80">
        <v>0</v>
      </c>
      <c r="E95" s="105">
        <v>0</v>
      </c>
      <c r="F95" s="129">
        <v>0</v>
      </c>
      <c r="G95" s="4">
        <v>0</v>
      </c>
      <c r="H95" s="10">
        <v>0</v>
      </c>
      <c r="I95"/>
    </row>
    <row r="96" spans="2:9" x14ac:dyDescent="0.2">
      <c r="B96" s="8" t="s">
        <v>32</v>
      </c>
      <c r="C96" s="42"/>
      <c r="D96" s="80">
        <v>1199</v>
      </c>
      <c r="E96" s="181">
        <v>5000</v>
      </c>
      <c r="F96" s="4">
        <v>5000</v>
      </c>
      <c r="G96" s="4">
        <v>5000</v>
      </c>
      <c r="H96" s="10">
        <v>5000</v>
      </c>
    </row>
    <row r="97" spans="2:8" x14ac:dyDescent="0.2">
      <c r="B97" s="8" t="s">
        <v>45</v>
      </c>
      <c r="C97" s="42"/>
      <c r="D97" s="80"/>
      <c r="E97" s="181"/>
      <c r="F97" s="225">
        <v>50</v>
      </c>
      <c r="G97" s="4">
        <v>50</v>
      </c>
      <c r="H97" s="10">
        <v>50</v>
      </c>
    </row>
    <row r="98" spans="2:8" x14ac:dyDescent="0.2">
      <c r="B98" s="8" t="s">
        <v>46</v>
      </c>
      <c r="C98" s="42"/>
      <c r="D98" s="80"/>
      <c r="E98" s="181"/>
      <c r="F98" s="225"/>
      <c r="G98" s="4"/>
      <c r="H98" s="10"/>
    </row>
    <row r="99" spans="2:8" x14ac:dyDescent="0.2">
      <c r="B99" s="8" t="s">
        <v>12</v>
      </c>
      <c r="C99" s="42"/>
      <c r="D99" s="80">
        <v>0</v>
      </c>
      <c r="E99" s="118">
        <v>15</v>
      </c>
      <c r="F99" s="138">
        <v>15</v>
      </c>
      <c r="G99" s="119">
        <v>15</v>
      </c>
      <c r="H99" s="120">
        <v>15</v>
      </c>
    </row>
    <row r="100" spans="2:8" ht="13.5" thickBot="1" x14ac:dyDescent="0.25">
      <c r="B100" s="8" t="s">
        <v>14</v>
      </c>
      <c r="C100" s="42"/>
      <c r="D100" s="80">
        <v>0</v>
      </c>
      <c r="E100" s="112">
        <v>0</v>
      </c>
      <c r="F100" s="130">
        <v>0</v>
      </c>
      <c r="G100" s="5">
        <v>0</v>
      </c>
      <c r="H100" s="11">
        <v>0</v>
      </c>
    </row>
    <row r="101" spans="2:8" ht="13.5" thickTop="1" x14ac:dyDescent="0.2">
      <c r="B101" s="22" t="s">
        <v>8</v>
      </c>
      <c r="C101" s="48"/>
      <c r="D101" s="31">
        <f t="shared" ref="D101:H101" si="8">SUM(D80:D100)</f>
        <v>21089.200000000001</v>
      </c>
      <c r="E101" s="32">
        <f t="shared" si="8"/>
        <v>38460</v>
      </c>
      <c r="F101" s="59">
        <f t="shared" si="8"/>
        <v>38515</v>
      </c>
      <c r="G101" s="23">
        <f t="shared" si="8"/>
        <v>38515</v>
      </c>
      <c r="H101" s="175">
        <f t="shared" si="8"/>
        <v>38515</v>
      </c>
    </row>
    <row r="102" spans="2:8" x14ac:dyDescent="0.2">
      <c r="B102" s="131" t="s">
        <v>30</v>
      </c>
      <c r="C102" s="55"/>
      <c r="D102" s="35">
        <f t="shared" ref="D102:H102" si="9">SUM(D80:D83)</f>
        <v>18674</v>
      </c>
      <c r="E102" s="36">
        <f t="shared" si="9"/>
        <v>31110</v>
      </c>
      <c r="F102" s="84">
        <f t="shared" si="9"/>
        <v>31110</v>
      </c>
      <c r="G102" s="79">
        <f t="shared" si="9"/>
        <v>31110</v>
      </c>
      <c r="H102" s="170">
        <f t="shared" si="9"/>
        <v>31110</v>
      </c>
    </row>
    <row r="103" spans="2:8" x14ac:dyDescent="0.2">
      <c r="B103" s="132" t="s">
        <v>33</v>
      </c>
      <c r="C103" s="56"/>
      <c r="D103" s="57"/>
      <c r="E103" s="58"/>
      <c r="F103" s="133"/>
      <c r="G103" s="144"/>
      <c r="H103" s="171"/>
    </row>
    <row r="104" spans="2:8" x14ac:dyDescent="0.2">
      <c r="B104" s="15"/>
      <c r="C104" s="49"/>
      <c r="D104" s="69"/>
      <c r="E104" s="70"/>
      <c r="F104" s="139"/>
      <c r="G104" s="95"/>
      <c r="H104" s="99"/>
    </row>
    <row r="105" spans="2:8" x14ac:dyDescent="0.2">
      <c r="B105" s="12" t="s">
        <v>28</v>
      </c>
      <c r="C105" s="45"/>
      <c r="D105" s="63">
        <v>44362</v>
      </c>
      <c r="E105" s="66">
        <v>44362</v>
      </c>
      <c r="F105" s="172">
        <v>44362</v>
      </c>
      <c r="G105" s="115">
        <v>44362</v>
      </c>
      <c r="H105" s="241">
        <v>44362</v>
      </c>
    </row>
    <row r="106" spans="2:8" ht="13.5" thickBot="1" x14ac:dyDescent="0.25">
      <c r="B106" s="13" t="s">
        <v>10</v>
      </c>
      <c r="C106" s="46"/>
      <c r="D106" s="150">
        <f t="shared" ref="D106:H106" si="10">D105-D101</f>
        <v>23272.799999999999</v>
      </c>
      <c r="E106" s="150">
        <f t="shared" si="10"/>
        <v>5902</v>
      </c>
      <c r="F106" s="150">
        <f t="shared" si="10"/>
        <v>5847</v>
      </c>
      <c r="G106" s="86">
        <f t="shared" si="10"/>
        <v>5847</v>
      </c>
      <c r="H106" s="176">
        <f t="shared" si="10"/>
        <v>5847</v>
      </c>
    </row>
    <row r="107" spans="2:8" ht="13.5" thickTop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</sheetData>
  <mergeCells count="9">
    <mergeCell ref="B1:H1"/>
    <mergeCell ref="F36:H36"/>
    <mergeCell ref="F78:H78"/>
    <mergeCell ref="C34:H34"/>
    <mergeCell ref="B35:E35"/>
    <mergeCell ref="B3:E3"/>
    <mergeCell ref="B4:E4"/>
    <mergeCell ref="B36:E36"/>
    <mergeCell ref="F4:H4"/>
  </mergeCells>
  <phoneticPr fontId="0" type="noConversion"/>
  <conditionalFormatting sqref="D6:D24">
    <cfRule type="cellIs" dxfId="6" priority="4" operator="greaterThan">
      <formula>$E6</formula>
    </cfRule>
  </conditionalFormatting>
  <conditionalFormatting sqref="D39:D55">
    <cfRule type="cellIs" dxfId="3" priority="3" operator="greaterThan">
      <formula>$E39</formula>
    </cfRule>
  </conditionalFormatting>
  <conditionalFormatting sqref="D38">
    <cfRule type="cellIs" dxfId="2" priority="2" operator="greaterThan">
      <formula>$E38</formula>
    </cfRule>
  </conditionalFormatting>
  <conditionalFormatting sqref="D80:D100">
    <cfRule type="cellIs" dxfId="1" priority="1" operator="greaterThan">
      <formula>$E80</formula>
    </cfRule>
  </conditionalFormatting>
  <pageMargins left="0" right="0" top="0.98425196850393704" bottom="0.98425196850393704" header="0.51181102362204722" footer="0.51181102362204722"/>
  <pageSetup paperSize="8" orientation="landscape" r:id="rId1"/>
  <headerFooter alignWithMargins="0"/>
  <rowBreaks count="2" manualBreakCount="2">
    <brk id="3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2012-13</vt:lpstr>
      <vt:lpstr>'2012-13'!Print_Area</vt:lpstr>
    </vt:vector>
  </TitlesOfParts>
  <Company>Imperial College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Britton</dc:creator>
  <cp:lastModifiedBy>gronbech</cp:lastModifiedBy>
  <cp:lastPrinted>2012-03-07T09:52:05Z</cp:lastPrinted>
  <dcterms:created xsi:type="dcterms:W3CDTF">2006-04-23T18:22:47Z</dcterms:created>
  <dcterms:modified xsi:type="dcterms:W3CDTF">2017-03-14T16:46:28Z</dcterms:modified>
</cp:coreProperties>
</file>