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80" yWindow="450" windowWidth="12000" windowHeight="13230"/>
  </bookViews>
  <sheets>
    <sheet name="2012-13" sheetId="1" r:id="rId1"/>
  </sheets>
  <definedNames>
    <definedName name="_xlnm.Print_Area" localSheetId="0">'2012-13'!$A$1:$H$108</definedName>
  </definedNames>
  <calcPr calcId="145621"/>
</workbook>
</file>

<file path=xl/calcChain.xml><?xml version="1.0" encoding="utf-8"?>
<calcChain xmlns="http://schemas.openxmlformats.org/spreadsheetml/2006/main">
  <c r="H89" i="1" l="1"/>
  <c r="G89" i="1"/>
  <c r="F89" i="1"/>
  <c r="E89" i="1"/>
  <c r="D89" i="1"/>
  <c r="H88" i="1"/>
  <c r="H93" i="1" s="1"/>
  <c r="G88" i="1"/>
  <c r="G93" i="1" s="1"/>
  <c r="F88" i="1"/>
  <c r="F93" i="1" s="1"/>
  <c r="E88" i="1"/>
  <c r="E93" i="1" s="1"/>
  <c r="D88" i="1"/>
  <c r="D93" i="1" s="1"/>
  <c r="H58" i="1"/>
  <c r="G58" i="1"/>
  <c r="F58" i="1"/>
  <c r="E58" i="1"/>
  <c r="D58" i="1"/>
  <c r="C58" i="1"/>
  <c r="H57" i="1"/>
  <c r="H62" i="1" s="1"/>
  <c r="G57" i="1"/>
  <c r="G62" i="1" s="1"/>
  <c r="F57" i="1"/>
  <c r="F62" i="1" s="1"/>
  <c r="E57" i="1"/>
  <c r="E62" i="1" s="1"/>
  <c r="D57" i="1"/>
  <c r="D62" i="1" s="1"/>
  <c r="C57" i="1"/>
  <c r="C62" i="1" s="1"/>
  <c r="H26" i="1" l="1"/>
  <c r="G26" i="1"/>
  <c r="F26" i="1"/>
  <c r="E26" i="1"/>
  <c r="D26" i="1"/>
  <c r="H25" i="1"/>
  <c r="H31" i="1" s="1"/>
  <c r="G25" i="1"/>
  <c r="G31" i="1" s="1"/>
  <c r="F25" i="1"/>
  <c r="F31" i="1" s="1"/>
  <c r="E25" i="1"/>
  <c r="E31" i="1" s="1"/>
  <c r="D25" i="1"/>
  <c r="D31" i="1" s="1"/>
  <c r="B66" i="1" l="1"/>
  <c r="B36" i="1"/>
</calcChain>
</file>

<file path=xl/comments1.xml><?xml version="1.0" encoding="utf-8"?>
<comments xmlns="http://schemas.openxmlformats.org/spreadsheetml/2006/main">
  <authors>
    <author>gronbech</author>
  </authors>
  <commentList>
    <comment ref="E39" authorId="0">
      <text>
        <r>
          <rPr>
            <b/>
            <sz val="9"/>
            <color indexed="81"/>
            <rFont val="Tahoma"/>
            <family val="2"/>
          </rPr>
          <t>gronbech:</t>
        </r>
        <r>
          <rPr>
            <sz val="9"/>
            <color indexed="81"/>
            <rFont val="Tahoma"/>
            <family val="2"/>
          </rPr>
          <t xml:space="preserve">
this should go to 284 to match reality
</t>
        </r>
      </text>
    </comment>
  </commentList>
</comments>
</file>

<file path=xl/sharedStrings.xml><?xml version="1.0" encoding="utf-8"?>
<sst xmlns="http://schemas.openxmlformats.org/spreadsheetml/2006/main" count="91" uniqueCount="42">
  <si>
    <t>ALICE</t>
  </si>
  <si>
    <t>ATLAS</t>
  </si>
  <si>
    <t>CMS</t>
  </si>
  <si>
    <t>LHCb</t>
  </si>
  <si>
    <t>H1</t>
  </si>
  <si>
    <t>MINOS</t>
  </si>
  <si>
    <t>ZEUS</t>
  </si>
  <si>
    <t>Pheno</t>
  </si>
  <si>
    <t>UKQCD</t>
  </si>
  <si>
    <t>TOTAL</t>
  </si>
  <si>
    <t>MICE</t>
  </si>
  <si>
    <t>HEADROOM</t>
  </si>
  <si>
    <t>Dteam/Ops</t>
  </si>
  <si>
    <t>Other</t>
  </si>
  <si>
    <t xml:space="preserve">CMS </t>
  </si>
  <si>
    <t>Fabric</t>
  </si>
  <si>
    <t>T2K</t>
  </si>
  <si>
    <t>ILC</t>
  </si>
  <si>
    <t xml:space="preserve">Other </t>
  </si>
  <si>
    <t>TB - Powers of 10!</t>
  </si>
  <si>
    <t>NA48/NA62</t>
  </si>
  <si>
    <t>SuperNemo</t>
  </si>
  <si>
    <t>SuperB</t>
  </si>
  <si>
    <t>DISK(TeraBytes)</t>
  </si>
  <si>
    <t>TAPE(TeraBytes)</t>
  </si>
  <si>
    <t>CPU (HEPSPEC06)</t>
  </si>
  <si>
    <t xml:space="preserve">Reserve </t>
  </si>
  <si>
    <t xml:space="preserve">ALICE </t>
  </si>
  <si>
    <t>SNO+</t>
  </si>
  <si>
    <t>ALLOCS</t>
  </si>
  <si>
    <t>CURR CAPACITY</t>
  </si>
  <si>
    <t>enmr</t>
  </si>
  <si>
    <t>LCG Total 2014</t>
  </si>
  <si>
    <t>LCG Total 2015</t>
  </si>
  <si>
    <t>CEPH Instance</t>
  </si>
  <si>
    <t>DiRAC</t>
  </si>
  <si>
    <t>UK Tier 1 Allocations  - 2015/Q4</t>
  </si>
  <si>
    <t>GRIDPP - UK Tier 1 2015/Q4 Allocations</t>
  </si>
  <si>
    <t>Aug 15 Used</t>
  </si>
  <si>
    <t>Aug 15 Alloc</t>
  </si>
  <si>
    <t>Aug 15
deploy</t>
  </si>
  <si>
    <t>LCG Total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</si>
</sst>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rgb="FF66006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color rgb="FFC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gray0625">
        <bgColor rgb="FFCCFFCC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theme="1"/>
      </bottom>
      <diagonal/>
    </border>
    <border>
      <left style="thin">
        <color theme="1"/>
      </left>
      <right style="thick">
        <color indexed="64"/>
      </right>
      <top style="thick">
        <color theme="1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rgb="FF660066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Dashed">
        <color rgb="FF660066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9" xfId="0" applyFont="1" applyBorder="1"/>
    <xf numFmtId="0" fontId="4" fillId="0" borderId="0" xfId="0" applyFont="1"/>
    <xf numFmtId="0" fontId="8" fillId="3" borderId="6" xfId="0" applyFont="1" applyFill="1" applyBorder="1"/>
    <xf numFmtId="0" fontId="10" fillId="0" borderId="4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1" xfId="0" applyFont="1" applyFill="1" applyBorder="1"/>
    <xf numFmtId="0" fontId="1" fillId="4" borderId="12" xfId="0" applyFont="1" applyFill="1" applyBorder="1"/>
    <xf numFmtId="164" fontId="1" fillId="4" borderId="12" xfId="0" applyNumberFormat="1" applyFont="1" applyFill="1" applyBorder="1"/>
    <xf numFmtId="0" fontId="1" fillId="4" borderId="13" xfId="0" applyFont="1" applyFill="1" applyBorder="1"/>
    <xf numFmtId="1" fontId="1" fillId="4" borderId="12" xfId="0" applyNumberFormat="1" applyFont="1" applyFill="1" applyBorder="1"/>
    <xf numFmtId="0" fontId="9" fillId="0" borderId="7" xfId="0" applyFont="1" applyFill="1" applyBorder="1"/>
    <xf numFmtId="0" fontId="4" fillId="0" borderId="7" xfId="0" applyFont="1" applyBorder="1"/>
    <xf numFmtId="0" fontId="6" fillId="0" borderId="0" xfId="0" applyFont="1" applyAlignment="1"/>
    <xf numFmtId="0" fontId="6" fillId="0" borderId="0" xfId="0" applyFont="1" applyBorder="1" applyAlignment="1"/>
    <xf numFmtId="0" fontId="0" fillId="0" borderId="0" xfId="0" applyAlignment="1"/>
    <xf numFmtId="0" fontId="15" fillId="0" borderId="1" xfId="0" applyFont="1" applyFill="1" applyBorder="1"/>
    <xf numFmtId="0" fontId="15" fillId="0" borderId="1" xfId="0" applyFont="1" applyBorder="1"/>
    <xf numFmtId="0" fontId="1" fillId="9" borderId="13" xfId="0" applyFont="1" applyFill="1" applyBorder="1"/>
    <xf numFmtId="164" fontId="1" fillId="9" borderId="16" xfId="0" applyNumberFormat="1" applyFont="1" applyFill="1" applyBorder="1"/>
    <xf numFmtId="164" fontId="1" fillId="9" borderId="11" xfId="0" applyNumberFormat="1" applyFont="1" applyFill="1" applyBorder="1"/>
    <xf numFmtId="1" fontId="4" fillId="10" borderId="7" xfId="0" applyNumberFormat="1" applyFont="1" applyFill="1" applyBorder="1"/>
    <xf numFmtId="0" fontId="4" fillId="11" borderId="6" xfId="0" applyFont="1" applyFill="1" applyBorder="1"/>
    <xf numFmtId="164" fontId="4" fillId="10" borderId="17" xfId="0" applyNumberFormat="1" applyFont="1" applyFill="1" applyBorder="1"/>
    <xf numFmtId="164" fontId="4" fillId="10" borderId="7" xfId="0" applyNumberFormat="1" applyFont="1" applyFill="1" applyBorder="1"/>
    <xf numFmtId="0" fontId="9" fillId="11" borderId="6" xfId="0" applyFont="1" applyFill="1" applyBorder="1"/>
    <xf numFmtId="0" fontId="5" fillId="6" borderId="3" xfId="0" applyNumberFormat="1" applyFont="1" applyFill="1" applyBorder="1" applyAlignment="1">
      <alignment horizontal="center" vertical="top" wrapText="1"/>
    </xf>
    <xf numFmtId="0" fontId="2" fillId="6" borderId="6" xfId="0" applyFont="1" applyFill="1" applyBorder="1"/>
    <xf numFmtId="0" fontId="2" fillId="6" borderId="4" xfId="0" applyFont="1" applyFill="1" applyBorder="1"/>
    <xf numFmtId="0" fontId="10" fillId="6" borderId="4" xfId="0" applyFont="1" applyFill="1" applyBorder="1"/>
    <xf numFmtId="0" fontId="2" fillId="6" borderId="5" xfId="0" applyFont="1" applyFill="1" applyBorder="1"/>
    <xf numFmtId="0" fontId="1" fillId="12" borderId="13" xfId="0" applyFont="1" applyFill="1" applyBorder="1"/>
    <xf numFmtId="0" fontId="8" fillId="6" borderId="6" xfId="0" applyFont="1" applyFill="1" applyBorder="1"/>
    <xf numFmtId="0" fontId="1" fillId="6" borderId="4" xfId="0" applyFont="1" applyFill="1" applyBorder="1"/>
    <xf numFmtId="0" fontId="1" fillId="6" borderId="9" xfId="0" applyFont="1" applyFill="1" applyBorder="1"/>
    <xf numFmtId="0" fontId="1" fillId="6" borderId="3" xfId="0" applyFont="1" applyFill="1" applyBorder="1" applyAlignment="1">
      <alignment horizontal="center"/>
    </xf>
    <xf numFmtId="0" fontId="2" fillId="12" borderId="13" xfId="0" applyFont="1" applyFill="1" applyBorder="1"/>
    <xf numFmtId="0" fontId="8" fillId="7" borderId="6" xfId="0" applyFont="1" applyFill="1" applyBorder="1"/>
    <xf numFmtId="0" fontId="0" fillId="0" borderId="0" xfId="0" applyFill="1" applyBorder="1" applyAlignment="1"/>
    <xf numFmtId="0" fontId="4" fillId="10" borderId="6" xfId="0" applyFont="1" applyFill="1" applyBorder="1"/>
    <xf numFmtId="164" fontId="4" fillId="11" borderId="17" xfId="0" applyNumberFormat="1" applyFont="1" applyFill="1" applyBorder="1"/>
    <xf numFmtId="164" fontId="9" fillId="11" borderId="17" xfId="0" applyNumberFormat="1" applyFont="1" applyFill="1" applyBorder="1"/>
    <xf numFmtId="164" fontId="9" fillId="11" borderId="10" xfId="0" applyNumberFormat="1" applyFont="1" applyFill="1" applyBorder="1"/>
    <xf numFmtId="0" fontId="2" fillId="10" borderId="4" xfId="0" applyFont="1" applyFill="1" applyBorder="1"/>
    <xf numFmtId="0" fontId="8" fillId="11" borderId="6" xfId="0" applyFont="1" applyFill="1" applyBorder="1"/>
    <xf numFmtId="1" fontId="8" fillId="11" borderId="14" xfId="0" applyNumberFormat="1" applyFont="1" applyFill="1" applyBorder="1" applyAlignment="1">
      <alignment horizontal="right"/>
    </xf>
    <xf numFmtId="1" fontId="8" fillId="11" borderId="15" xfId="0" applyNumberFormat="1" applyFont="1" applyFill="1" applyBorder="1" applyAlignment="1"/>
    <xf numFmtId="1" fontId="1" fillId="4" borderId="18" xfId="0" applyNumberFormat="1" applyFont="1" applyFill="1" applyBorder="1"/>
    <xf numFmtId="0" fontId="1" fillId="4" borderId="18" xfId="0" applyFont="1" applyFill="1" applyBorder="1"/>
    <xf numFmtId="1" fontId="8" fillId="0" borderId="17" xfId="0" applyNumberFormat="1" applyFont="1" applyFill="1" applyBorder="1"/>
    <xf numFmtId="164" fontId="8" fillId="0" borderId="17" xfId="0" applyNumberFormat="1" applyFont="1" applyFill="1" applyBorder="1"/>
    <xf numFmtId="1" fontId="7" fillId="0" borderId="14" xfId="0" applyNumberFormat="1" applyFont="1" applyFill="1" applyBorder="1"/>
    <xf numFmtId="164" fontId="8" fillId="0" borderId="7" xfId="0" applyNumberFormat="1" applyFont="1" applyFill="1" applyBorder="1"/>
    <xf numFmtId="0" fontId="8" fillId="0" borderId="6" xfId="0" applyFont="1" applyFill="1" applyBorder="1"/>
    <xf numFmtId="0" fontId="8" fillId="0" borderId="19" xfId="0" applyFont="1" applyFill="1" applyBorder="1"/>
    <xf numFmtId="1" fontId="7" fillId="0" borderId="7" xfId="0" applyNumberFormat="1" applyFont="1" applyFill="1" applyBorder="1"/>
    <xf numFmtId="164" fontId="1" fillId="0" borderId="9" xfId="0" applyNumberFormat="1" applyFont="1" applyFill="1" applyBorder="1"/>
    <xf numFmtId="164" fontId="1" fillId="0" borderId="20" xfId="0" applyNumberFormat="1" applyFont="1" applyFill="1" applyBorder="1"/>
    <xf numFmtId="0" fontId="8" fillId="0" borderId="1" xfId="0" applyFont="1" applyFill="1" applyBorder="1"/>
    <xf numFmtId="1" fontId="8" fillId="0" borderId="14" xfId="0" applyNumberFormat="1" applyFont="1" applyFill="1" applyBorder="1" applyAlignment="1">
      <alignment horizontal="right"/>
    </xf>
    <xf numFmtId="1" fontId="8" fillId="0" borderId="15" xfId="0" applyNumberFormat="1" applyFont="1" applyFill="1" applyBorder="1" applyAlignment="1">
      <alignment horizontal="right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/>
    <xf numFmtId="164" fontId="9" fillId="0" borderId="4" xfId="0" applyNumberFormat="1" applyFont="1" applyFill="1" applyBorder="1"/>
    <xf numFmtId="164" fontId="1" fillId="0" borderId="22" xfId="0" applyNumberFormat="1" applyFont="1" applyFill="1" applyBorder="1"/>
    <xf numFmtId="164" fontId="1" fillId="0" borderId="23" xfId="0" applyNumberFormat="1" applyFont="1" applyFill="1" applyBorder="1"/>
    <xf numFmtId="164" fontId="4" fillId="11" borderId="7" xfId="0" applyNumberFormat="1" applyFont="1" applyFill="1" applyBorder="1"/>
    <xf numFmtId="1" fontId="8" fillId="0" borderId="7" xfId="0" applyNumberFormat="1" applyFont="1" applyFill="1" applyBorder="1"/>
    <xf numFmtId="0" fontId="8" fillId="0" borderId="10" xfId="0" applyFont="1" applyFill="1" applyBorder="1"/>
    <xf numFmtId="0" fontId="15" fillId="0" borderId="19" xfId="0" applyFont="1" applyBorder="1"/>
    <xf numFmtId="1" fontId="4" fillId="10" borderId="1" xfId="0" applyNumberFormat="1" applyFont="1" applyFill="1" applyBorder="1"/>
    <xf numFmtId="164" fontId="4" fillId="0" borderId="24" xfId="0" applyNumberFormat="1" applyFont="1" applyFill="1" applyBorder="1"/>
    <xf numFmtId="164" fontId="1" fillId="4" borderId="18" xfId="0" applyNumberFormat="1" applyFont="1" applyFill="1" applyBorder="1"/>
    <xf numFmtId="164" fontId="4" fillId="10" borderId="19" xfId="0" applyNumberFormat="1" applyFont="1" applyFill="1" applyBorder="1"/>
    <xf numFmtId="164" fontId="4" fillId="10" borderId="1" xfId="0" applyNumberFormat="1" applyFont="1" applyFill="1" applyBorder="1"/>
    <xf numFmtId="1" fontId="4" fillId="10" borderId="19" xfId="0" applyNumberFormat="1" applyFont="1" applyFill="1" applyBorder="1"/>
    <xf numFmtId="1" fontId="1" fillId="9" borderId="11" xfId="0" applyNumberFormat="1" applyFont="1" applyFill="1" applyBorder="1"/>
    <xf numFmtId="1" fontId="1" fillId="0" borderId="4" xfId="0" applyNumberFormat="1" applyFont="1" applyFill="1" applyBorder="1"/>
    <xf numFmtId="164" fontId="12" fillId="3" borderId="23" xfId="0" applyNumberFormat="1" applyFont="1" applyFill="1" applyBorder="1"/>
    <xf numFmtId="1" fontId="1" fillId="0" borderId="26" xfId="0" applyNumberFormat="1" applyFont="1" applyFill="1" applyBorder="1"/>
    <xf numFmtId="1" fontId="1" fillId="0" borderId="20" xfId="0" applyNumberFormat="1" applyFont="1" applyFill="1" applyBorder="1"/>
    <xf numFmtId="17" fontId="5" fillId="13" borderId="35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15" fillId="0" borderId="7" xfId="0" applyFont="1" applyBorder="1"/>
    <xf numFmtId="0" fontId="16" fillId="0" borderId="4" xfId="0" applyFont="1" applyBorder="1"/>
    <xf numFmtId="0" fontId="16" fillId="6" borderId="4" xfId="0" applyFont="1" applyFill="1" applyBorder="1"/>
    <xf numFmtId="164" fontId="15" fillId="0" borderId="4" xfId="0" applyNumberFormat="1" applyFont="1" applyFill="1" applyBorder="1"/>
    <xf numFmtId="0" fontId="19" fillId="0" borderId="2" xfId="0" applyFont="1" applyBorder="1"/>
    <xf numFmtId="1" fontId="8" fillId="3" borderId="1" xfId="0" applyNumberFormat="1" applyFont="1" applyFill="1" applyBorder="1"/>
    <xf numFmtId="0" fontId="4" fillId="14" borderId="14" xfId="0" applyFont="1" applyFill="1" applyBorder="1"/>
    <xf numFmtId="0" fontId="4" fillId="14" borderId="7" xfId="0" applyFont="1" applyFill="1" applyBorder="1"/>
    <xf numFmtId="0" fontId="19" fillId="0" borderId="8" xfId="0" applyFont="1" applyBorder="1"/>
    <xf numFmtId="1" fontId="8" fillId="3" borderId="7" xfId="0" applyNumberFormat="1" applyFont="1" applyFill="1" applyBorder="1"/>
    <xf numFmtId="0" fontId="15" fillId="0" borderId="41" xfId="0" applyNumberFormat="1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20" xfId="0" applyBorder="1"/>
    <xf numFmtId="164" fontId="0" fillId="0" borderId="4" xfId="0" applyNumberFormat="1" applyFont="1" applyFill="1" applyBorder="1"/>
    <xf numFmtId="0" fontId="15" fillId="0" borderId="37" xfId="0" applyFont="1" applyFill="1" applyBorder="1"/>
    <xf numFmtId="0" fontId="0" fillId="0" borderId="37" xfId="0" applyBorder="1"/>
    <xf numFmtId="0" fontId="9" fillId="0" borderId="37" xfId="0" applyFont="1" applyBorder="1"/>
    <xf numFmtId="0" fontId="15" fillId="0" borderId="37" xfId="0" applyFont="1" applyBorder="1"/>
    <xf numFmtId="164" fontId="18" fillId="0" borderId="4" xfId="0" applyNumberFormat="1" applyFont="1" applyFill="1" applyBorder="1"/>
    <xf numFmtId="0" fontId="18" fillId="0" borderId="37" xfId="0" applyFont="1" applyBorder="1"/>
    <xf numFmtId="164" fontId="18" fillId="0" borderId="5" xfId="0" applyNumberFormat="1" applyFont="1" applyFill="1" applyBorder="1"/>
    <xf numFmtId="0" fontId="19" fillId="0" borderId="20" xfId="0" applyFont="1" applyBorder="1"/>
    <xf numFmtId="0" fontId="15" fillId="0" borderId="36" xfId="0" applyFont="1" applyFill="1" applyBorder="1"/>
    <xf numFmtId="0" fontId="15" fillId="0" borderId="38" xfId="0" applyFont="1" applyFill="1" applyBorder="1"/>
    <xf numFmtId="0" fontId="0" fillId="0" borderId="39" xfId="0" applyBorder="1"/>
    <xf numFmtId="0" fontId="19" fillId="0" borderId="0" xfId="0" applyFont="1" applyFill="1"/>
    <xf numFmtId="0" fontId="20" fillId="0" borderId="25" xfId="0" applyFont="1" applyFill="1" applyBorder="1"/>
    <xf numFmtId="0" fontId="7" fillId="0" borderId="1" xfId="0" applyFont="1" applyBorder="1"/>
    <xf numFmtId="0" fontId="23" fillId="0" borderId="4" xfId="0" applyFont="1" applyBorder="1"/>
    <xf numFmtId="0" fontId="20" fillId="0" borderId="45" xfId="0" applyFont="1" applyFill="1" applyBorder="1"/>
    <xf numFmtId="164" fontId="0" fillId="0" borderId="27" xfId="0" applyNumberFormat="1" applyFont="1" applyFill="1" applyBorder="1"/>
    <xf numFmtId="164" fontId="0" fillId="0" borderId="1" xfId="0" applyNumberFormat="1" applyFont="1" applyFill="1" applyBorder="1"/>
    <xf numFmtId="164" fontId="0" fillId="0" borderId="7" xfId="0" applyNumberFormat="1" applyFont="1" applyFill="1" applyBorder="1"/>
    <xf numFmtId="0" fontId="20" fillId="0" borderId="18" xfId="0" applyNumberFormat="1" applyFont="1" applyFill="1" applyBorder="1"/>
    <xf numFmtId="0" fontId="20" fillId="0" borderId="12" xfId="0" applyNumberFormat="1" applyFont="1" applyFill="1" applyBorder="1"/>
    <xf numFmtId="0" fontId="20" fillId="0" borderId="19" xfId="0" applyFont="1" applyFill="1" applyBorder="1"/>
    <xf numFmtId="0" fontId="20" fillId="0" borderId="1" xfId="0" applyFont="1" applyFill="1" applyBorder="1"/>
    <xf numFmtId="0" fontId="15" fillId="0" borderId="19" xfId="0" applyFont="1" applyFill="1" applyBorder="1"/>
    <xf numFmtId="0" fontId="0" fillId="0" borderId="19" xfId="0" applyFont="1" applyBorder="1"/>
    <xf numFmtId="0" fontId="9" fillId="0" borderId="19" xfId="0" applyFont="1" applyFill="1" applyBorder="1"/>
    <xf numFmtId="0" fontId="9" fillId="0" borderId="19" xfId="0" applyFont="1" applyBorder="1"/>
    <xf numFmtId="0" fontId="0" fillId="0" borderId="19" xfId="0" applyBorder="1"/>
    <xf numFmtId="0" fontId="0" fillId="0" borderId="46" xfId="0" applyBorder="1"/>
    <xf numFmtId="0" fontId="0" fillId="2" borderId="6" xfId="0" applyFont="1" applyFill="1" applyBorder="1"/>
    <xf numFmtId="0" fontId="0" fillId="11" borderId="6" xfId="0" applyFont="1" applyFill="1" applyBorder="1"/>
    <xf numFmtId="1" fontId="4" fillId="11" borderId="19" xfId="0" applyNumberFormat="1" applyFont="1" applyFill="1" applyBorder="1"/>
    <xf numFmtId="1" fontId="1" fillId="3" borderId="22" xfId="0" applyNumberFormat="1" applyFont="1" applyFill="1" applyBorder="1"/>
    <xf numFmtId="0" fontId="19" fillId="0" borderId="46" xfId="0" applyFont="1" applyBorder="1"/>
    <xf numFmtId="0" fontId="20" fillId="0" borderId="15" xfId="0" applyFont="1" applyFill="1" applyBorder="1"/>
    <xf numFmtId="0" fontId="15" fillId="0" borderId="34" xfId="0" applyFont="1" applyFill="1" applyBorder="1"/>
    <xf numFmtId="164" fontId="0" fillId="0" borderId="19" xfId="0" applyNumberFormat="1" applyFont="1" applyFill="1" applyBorder="1"/>
    <xf numFmtId="1" fontId="8" fillId="3" borderId="19" xfId="0" applyNumberFormat="1" applyFont="1" applyFill="1" applyBorder="1"/>
    <xf numFmtId="0" fontId="20" fillId="0" borderId="43" xfId="0" applyNumberFormat="1" applyFont="1" applyFill="1" applyBorder="1"/>
    <xf numFmtId="0" fontId="20" fillId="0" borderId="46" xfId="0" applyFont="1" applyFill="1" applyBorder="1"/>
    <xf numFmtId="0" fontId="20" fillId="0" borderId="2" xfId="0" applyFont="1" applyFill="1" applyBorder="1"/>
    <xf numFmtId="0" fontId="20" fillId="0" borderId="27" xfId="0" applyFont="1" applyFill="1" applyBorder="1"/>
    <xf numFmtId="0" fontId="1" fillId="4" borderId="43" xfId="0" applyFont="1" applyFill="1" applyBorder="1"/>
    <xf numFmtId="1" fontId="4" fillId="11" borderId="1" xfId="0" applyNumberFormat="1" applyFont="1" applyFill="1" applyBorder="1"/>
    <xf numFmtId="164" fontId="8" fillId="0" borderId="19" xfId="0" applyNumberFormat="1" applyFont="1" applyFill="1" applyBorder="1"/>
    <xf numFmtId="164" fontId="8" fillId="0" borderId="1" xfId="0" applyNumberFormat="1" applyFont="1" applyFill="1" applyBorder="1"/>
    <xf numFmtId="1" fontId="1" fillId="3" borderId="23" xfId="0" applyNumberFormat="1" applyFont="1" applyFill="1" applyBorder="1"/>
    <xf numFmtId="1" fontId="1" fillId="3" borderId="47" xfId="0" applyNumberFormat="1" applyFont="1" applyFill="1" applyBorder="1"/>
    <xf numFmtId="0" fontId="15" fillId="14" borderId="1" xfId="0" applyFont="1" applyFill="1" applyBorder="1"/>
    <xf numFmtId="164" fontId="12" fillId="3" borderId="22" xfId="0" applyNumberFormat="1" applyFont="1" applyFill="1" applyBorder="1"/>
    <xf numFmtId="17" fontId="1" fillId="0" borderId="49" xfId="0" applyNumberFormat="1" applyFont="1" applyFill="1" applyBorder="1" applyAlignment="1">
      <alignment horizontal="center" vertical="center" wrapText="1"/>
    </xf>
    <xf numFmtId="17" fontId="1" fillId="0" borderId="50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/>
    <xf numFmtId="0" fontId="18" fillId="0" borderId="14" xfId="0" applyFont="1" applyFill="1" applyBorder="1"/>
    <xf numFmtId="1" fontId="4" fillId="0" borderId="24" xfId="0" applyNumberFormat="1" applyFont="1" applyFill="1" applyBorder="1"/>
    <xf numFmtId="1" fontId="0" fillId="0" borderId="24" xfId="0" applyNumberFormat="1" applyFont="1" applyFill="1" applyBorder="1"/>
    <xf numFmtId="1" fontId="1" fillId="9" borderId="16" xfId="0" applyNumberFormat="1" applyFont="1" applyFill="1" applyBorder="1"/>
    <xf numFmtId="1" fontId="4" fillId="10" borderId="17" xfId="0" applyNumberFormat="1" applyFont="1" applyFill="1" applyBorder="1"/>
    <xf numFmtId="1" fontId="4" fillId="0" borderId="6" xfId="0" applyNumberFormat="1" applyFont="1" applyFill="1" applyBorder="1"/>
    <xf numFmtId="1" fontId="15" fillId="0" borderId="40" xfId="0" applyNumberFormat="1" applyFont="1" applyBorder="1"/>
    <xf numFmtId="1" fontId="20" fillId="0" borderId="24" xfId="0" applyNumberFormat="1" applyFont="1" applyBorder="1"/>
    <xf numFmtId="1" fontId="20" fillId="0" borderId="43" xfId="0" applyNumberFormat="1" applyFont="1" applyBorder="1"/>
    <xf numFmtId="1" fontId="4" fillId="0" borderId="4" xfId="0" applyNumberFormat="1" applyFont="1" applyFill="1" applyBorder="1"/>
    <xf numFmtId="1" fontId="15" fillId="0" borderId="37" xfId="0" applyNumberFormat="1" applyFont="1" applyFill="1" applyBorder="1"/>
    <xf numFmtId="1" fontId="20" fillId="0" borderId="25" xfId="0" applyNumberFormat="1" applyFont="1" applyFill="1" applyBorder="1"/>
    <xf numFmtId="1" fontId="20" fillId="0" borderId="15" xfId="0" applyNumberFormat="1" applyFont="1" applyFill="1" applyBorder="1"/>
    <xf numFmtId="1" fontId="15" fillId="0" borderId="38" xfId="0" applyNumberFormat="1" applyFont="1" applyFill="1" applyBorder="1"/>
    <xf numFmtId="1" fontId="20" fillId="0" borderId="44" xfId="0" applyNumberFormat="1" applyFont="1" applyFill="1" applyBorder="1"/>
    <xf numFmtId="1" fontId="20" fillId="0" borderId="48" xfId="0" applyNumberFormat="1" applyFont="1" applyFill="1" applyBorder="1"/>
    <xf numFmtId="1" fontId="1" fillId="9" borderId="13" xfId="0" applyNumberFormat="1" applyFont="1" applyFill="1" applyBorder="1"/>
    <xf numFmtId="1" fontId="4" fillId="10" borderId="4" xfId="0" applyNumberFormat="1" applyFont="1" applyFill="1" applyBorder="1"/>
    <xf numFmtId="1" fontId="4" fillId="10" borderId="10" xfId="0" applyNumberFormat="1" applyFont="1" applyFill="1" applyBorder="1"/>
    <xf numFmtId="0" fontId="19" fillId="0" borderId="14" xfId="0" applyFont="1" applyBorder="1"/>
    <xf numFmtId="0" fontId="19" fillId="0" borderId="7" xfId="0" applyFont="1" applyBorder="1"/>
    <xf numFmtId="0" fontId="8" fillId="0" borderId="7" xfId="0" applyFont="1" applyFill="1" applyBorder="1"/>
    <xf numFmtId="1" fontId="4" fillId="10" borderId="15" xfId="0" applyNumberFormat="1" applyFont="1" applyFill="1" applyBorder="1"/>
    <xf numFmtId="1" fontId="4" fillId="11" borderId="15" xfId="0" applyNumberFormat="1" applyFont="1" applyFill="1" applyBorder="1"/>
    <xf numFmtId="0" fontId="7" fillId="0" borderId="19" xfId="0" applyFont="1" applyBorder="1"/>
    <xf numFmtId="164" fontId="1" fillId="4" borderId="43" xfId="0" applyNumberFormat="1" applyFont="1" applyFill="1" applyBorder="1"/>
    <xf numFmtId="164" fontId="4" fillId="10" borderId="51" xfId="0" applyNumberFormat="1" applyFont="1" applyFill="1" applyBorder="1"/>
    <xf numFmtId="164" fontId="1" fillId="0" borderId="47" xfId="0" applyNumberFormat="1" applyFont="1" applyFill="1" applyBorder="1"/>
    <xf numFmtId="1" fontId="1" fillId="4" borderId="43" xfId="0" applyNumberFormat="1" applyFont="1" applyFill="1" applyBorder="1"/>
    <xf numFmtId="164" fontId="12" fillId="3" borderId="47" xfId="0" applyNumberFormat="1" applyFont="1" applyFill="1" applyBorder="1"/>
    <xf numFmtId="164" fontId="4" fillId="0" borderId="5" xfId="0" applyNumberFormat="1" applyFont="1" applyFill="1" applyBorder="1"/>
    <xf numFmtId="0" fontId="15" fillId="0" borderId="27" xfId="0" applyFont="1" applyBorder="1"/>
    <xf numFmtId="0" fontId="4" fillId="14" borderId="52" xfId="0" applyFont="1" applyFill="1" applyBorder="1"/>
    <xf numFmtId="0" fontId="15" fillId="14" borderId="2" xfId="0" applyFont="1" applyFill="1" applyBorder="1"/>
    <xf numFmtId="0" fontId="4" fillId="14" borderId="8" xfId="0" applyFont="1" applyFill="1" applyBorder="1"/>
    <xf numFmtId="0" fontId="1" fillId="0" borderId="19" xfId="0" applyFont="1" applyFill="1" applyBorder="1"/>
    <xf numFmtId="1" fontId="7" fillId="3" borderId="14" xfId="0" applyNumberFormat="1" applyFont="1" applyFill="1" applyBorder="1"/>
    <xf numFmtId="0" fontId="0" fillId="0" borderId="27" xfId="0" applyBorder="1"/>
    <xf numFmtId="0" fontId="3" fillId="8" borderId="30" xfId="0" applyFont="1" applyFill="1" applyBorder="1" applyAlignment="1">
      <alignment horizontal="left"/>
    </xf>
    <xf numFmtId="0" fontId="3" fillId="8" borderId="31" xfId="0" applyFont="1" applyFill="1" applyBorder="1" applyAlignment="1">
      <alignment horizontal="left"/>
    </xf>
    <xf numFmtId="0" fontId="3" fillId="8" borderId="33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32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1" fillId="5" borderId="0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8" borderId="30" xfId="0" applyFont="1" applyFill="1" applyBorder="1" applyAlignment="1">
      <alignment horizontal="left"/>
    </xf>
    <xf numFmtId="0" fontId="3" fillId="8" borderId="31" xfId="0" applyFont="1" applyFill="1" applyBorder="1" applyAlignment="1">
      <alignment horizontal="left"/>
    </xf>
    <xf numFmtId="0" fontId="3" fillId="8" borderId="42" xfId="0" applyFont="1" applyFill="1" applyBorder="1" applyAlignment="1">
      <alignment horizontal="left"/>
    </xf>
    <xf numFmtId="0" fontId="3" fillId="8" borderId="33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7" fillId="0" borderId="25" xfId="0" applyFont="1" applyBorder="1"/>
  </cellXfs>
  <cellStyles count="2">
    <cellStyle name="Normal" xfId="0" builtinId="0"/>
    <cellStyle name="Normal 2" xfId="1"/>
  </cellStyles>
  <dxfs count="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06"/>
  <sheetViews>
    <sheetView tabSelected="1" topLeftCell="A55" zoomScaleNormal="100" workbookViewId="0">
      <selection activeCell="L74" sqref="L74:L75"/>
    </sheetView>
  </sheetViews>
  <sheetFormatPr defaultColWidth="8.85546875" defaultRowHeight="12.75" x14ac:dyDescent="0.2"/>
  <cols>
    <col min="1" max="1" width="3.42578125" customWidth="1"/>
    <col min="2" max="2" width="17.42578125" customWidth="1"/>
    <col min="3" max="3" width="8.140625" bestFit="1" customWidth="1"/>
    <col min="4" max="4" width="8.5703125" bestFit="1" customWidth="1"/>
    <col min="5" max="5" width="7.7109375" customWidth="1"/>
    <col min="6" max="6" width="7.5703125" bestFit="1" customWidth="1"/>
    <col min="7" max="7" width="7.28515625" bestFit="1" customWidth="1"/>
    <col min="8" max="8" width="8" customWidth="1"/>
  </cols>
  <sheetData>
    <row r="1" spans="2:9" ht="18" x14ac:dyDescent="0.25">
      <c r="B1" s="218" t="s">
        <v>37</v>
      </c>
      <c r="C1" s="219"/>
      <c r="D1" s="219"/>
      <c r="E1" s="219"/>
      <c r="F1" s="219"/>
      <c r="G1" s="219"/>
      <c r="H1" s="219"/>
    </row>
    <row r="2" spans="2:9" ht="13.5" thickBot="1" x14ac:dyDescent="0.25">
      <c r="I2" s="123"/>
    </row>
    <row r="3" spans="2:9" ht="16.5" thickTop="1" x14ac:dyDescent="0.25">
      <c r="B3" s="213" t="s">
        <v>36</v>
      </c>
      <c r="C3" s="214"/>
      <c r="D3" s="214"/>
      <c r="E3" s="215"/>
      <c r="F3" s="51"/>
      <c r="G3" s="51"/>
      <c r="H3" s="51"/>
    </row>
    <row r="4" spans="2:9" ht="16.5" thickBot="1" x14ac:dyDescent="0.3">
      <c r="B4" s="216" t="s">
        <v>25</v>
      </c>
      <c r="C4" s="217"/>
      <c r="D4" s="217"/>
      <c r="E4" s="217"/>
      <c r="F4" s="208" t="s">
        <v>29</v>
      </c>
      <c r="G4" s="209"/>
      <c r="H4" s="209"/>
    </row>
    <row r="5" spans="2:9" s="1" customFormat="1" ht="27" customHeight="1" thickTop="1" thickBot="1" x14ac:dyDescent="0.25">
      <c r="B5" s="6"/>
      <c r="C5" s="39"/>
      <c r="D5" s="74" t="s">
        <v>38</v>
      </c>
      <c r="E5" s="95" t="s">
        <v>39</v>
      </c>
      <c r="F5" s="163">
        <v>42278</v>
      </c>
      <c r="G5" s="163">
        <v>42309</v>
      </c>
      <c r="H5" s="163">
        <v>42339</v>
      </c>
    </row>
    <row r="6" spans="2:9" s="3" customFormat="1" ht="13.5" thickTop="1" x14ac:dyDescent="0.2">
      <c r="B6" s="9" t="s">
        <v>0</v>
      </c>
      <c r="C6" s="40"/>
      <c r="D6" s="166">
        <v>23797</v>
      </c>
      <c r="E6" s="107">
        <v>2400</v>
      </c>
      <c r="F6" s="131">
        <v>2400</v>
      </c>
      <c r="G6" s="132">
        <v>2400</v>
      </c>
      <c r="H6" s="150">
        <v>2400</v>
      </c>
    </row>
    <row r="7" spans="2:9" x14ac:dyDescent="0.2">
      <c r="B7" s="7" t="s">
        <v>1</v>
      </c>
      <c r="C7" s="41"/>
      <c r="D7" s="166">
        <v>74822</v>
      </c>
      <c r="E7" s="96">
        <v>62906</v>
      </c>
      <c r="F7" s="133">
        <v>62906</v>
      </c>
      <c r="G7" s="134">
        <v>62906</v>
      </c>
      <c r="H7" s="146">
        <v>62906</v>
      </c>
    </row>
    <row r="8" spans="2:9" s="3" customFormat="1" x14ac:dyDescent="0.2">
      <c r="B8" s="7" t="s">
        <v>2</v>
      </c>
      <c r="C8" s="41"/>
      <c r="D8" s="166">
        <v>8273</v>
      </c>
      <c r="E8" s="96">
        <v>26100</v>
      </c>
      <c r="F8" s="133">
        <v>26100</v>
      </c>
      <c r="G8" s="134">
        <v>26100</v>
      </c>
      <c r="H8" s="146">
        <v>26100</v>
      </c>
    </row>
    <row r="9" spans="2:9" x14ac:dyDescent="0.2">
      <c r="B9" s="7" t="s">
        <v>3</v>
      </c>
      <c r="C9" s="41"/>
      <c r="D9" s="166">
        <v>13478</v>
      </c>
      <c r="E9" s="96">
        <v>35400</v>
      </c>
      <c r="F9" s="151">
        <v>35400</v>
      </c>
      <c r="G9" s="152">
        <v>35400</v>
      </c>
      <c r="H9" s="153">
        <v>35400</v>
      </c>
    </row>
    <row r="10" spans="2:9" x14ac:dyDescent="0.2">
      <c r="B10" s="98" t="s">
        <v>22</v>
      </c>
      <c r="C10" s="99"/>
      <c r="D10" s="166">
        <v>0</v>
      </c>
      <c r="E10" s="96">
        <v>0</v>
      </c>
      <c r="F10" s="164">
        <v>0</v>
      </c>
      <c r="G10" s="165">
        <v>0</v>
      </c>
      <c r="H10" s="165">
        <v>0</v>
      </c>
    </row>
    <row r="11" spans="2:9" x14ac:dyDescent="0.2">
      <c r="B11" s="7" t="s">
        <v>31</v>
      </c>
      <c r="C11" s="41"/>
      <c r="D11" s="166">
        <v>0</v>
      </c>
      <c r="E11" s="25">
        <v>0</v>
      </c>
      <c r="F11" s="83">
        <v>50</v>
      </c>
      <c r="G11" s="30">
        <v>50</v>
      </c>
      <c r="H11" s="97">
        <v>50</v>
      </c>
    </row>
    <row r="12" spans="2:9" x14ac:dyDescent="0.2">
      <c r="B12" s="16" t="s">
        <v>4</v>
      </c>
      <c r="C12" s="42"/>
      <c r="D12" s="166">
        <v>861</v>
      </c>
      <c r="E12" s="24">
        <v>300</v>
      </c>
      <c r="F12" s="137">
        <v>300</v>
      </c>
      <c r="G12" s="19">
        <v>300</v>
      </c>
      <c r="H12" s="24">
        <v>300</v>
      </c>
    </row>
    <row r="13" spans="2:9" x14ac:dyDescent="0.2">
      <c r="B13" s="16" t="s">
        <v>17</v>
      </c>
      <c r="C13" s="42"/>
      <c r="D13" s="166">
        <v>0.4</v>
      </c>
      <c r="E13" s="97">
        <v>10</v>
      </c>
      <c r="F13" s="83">
        <v>10</v>
      </c>
      <c r="G13" s="30">
        <v>10</v>
      </c>
      <c r="H13" s="97">
        <v>10</v>
      </c>
    </row>
    <row r="14" spans="2:9" x14ac:dyDescent="0.2">
      <c r="B14" s="98" t="s">
        <v>10</v>
      </c>
      <c r="C14" s="99"/>
      <c r="D14" s="166">
        <v>0</v>
      </c>
      <c r="E14" s="18">
        <v>10</v>
      </c>
      <c r="F14" s="138">
        <v>10</v>
      </c>
      <c r="G14" s="17">
        <v>10</v>
      </c>
      <c r="H14" s="18">
        <v>10</v>
      </c>
    </row>
    <row r="15" spans="2:9" x14ac:dyDescent="0.2">
      <c r="B15" s="16" t="s">
        <v>5</v>
      </c>
      <c r="C15" s="42"/>
      <c r="D15" s="166">
        <v>0</v>
      </c>
      <c r="E15" s="97">
        <v>500</v>
      </c>
      <c r="F15" s="135">
        <v>500</v>
      </c>
      <c r="G15" s="29">
        <v>500</v>
      </c>
      <c r="H15" s="96">
        <v>500</v>
      </c>
    </row>
    <row r="16" spans="2:9" x14ac:dyDescent="0.2">
      <c r="B16" s="98" t="s">
        <v>20</v>
      </c>
      <c r="C16" s="99"/>
      <c r="D16" s="166">
        <v>0</v>
      </c>
      <c r="E16" s="97">
        <v>100</v>
      </c>
      <c r="F16" s="83">
        <v>100</v>
      </c>
      <c r="G16" s="30">
        <v>100</v>
      </c>
      <c r="H16" s="97">
        <v>100</v>
      </c>
    </row>
    <row r="17" spans="2:8" x14ac:dyDescent="0.2">
      <c r="B17" s="98" t="s">
        <v>21</v>
      </c>
      <c r="C17" s="99"/>
      <c r="D17" s="166">
        <v>0</v>
      </c>
      <c r="E17" s="18">
        <v>600</v>
      </c>
      <c r="F17" s="138">
        <v>600</v>
      </c>
      <c r="G17" s="17">
        <v>600</v>
      </c>
      <c r="H17" s="18">
        <v>600</v>
      </c>
    </row>
    <row r="18" spans="2:8" x14ac:dyDescent="0.2">
      <c r="B18" s="7" t="s">
        <v>16</v>
      </c>
      <c r="C18" s="41"/>
      <c r="D18" s="166">
        <v>0</v>
      </c>
      <c r="E18" s="10">
        <v>0</v>
      </c>
      <c r="F18" s="139">
        <v>0</v>
      </c>
      <c r="G18" s="4">
        <v>0</v>
      </c>
      <c r="H18" s="10">
        <v>0</v>
      </c>
    </row>
    <row r="19" spans="2:8" x14ac:dyDescent="0.2">
      <c r="B19" s="7" t="s">
        <v>6</v>
      </c>
      <c r="C19" s="41"/>
      <c r="D19" s="166">
        <v>577</v>
      </c>
      <c r="E19" s="10">
        <v>200</v>
      </c>
      <c r="F19" s="139">
        <v>200</v>
      </c>
      <c r="G19" s="4">
        <v>200</v>
      </c>
      <c r="H19" s="10">
        <v>200</v>
      </c>
    </row>
    <row r="20" spans="2:8" x14ac:dyDescent="0.2">
      <c r="B20" s="7" t="s">
        <v>7</v>
      </c>
      <c r="C20" s="41"/>
      <c r="D20" s="166">
        <v>0</v>
      </c>
      <c r="E20" s="18">
        <v>0</v>
      </c>
      <c r="F20" s="138">
        <v>0</v>
      </c>
      <c r="G20" s="17">
        <v>0</v>
      </c>
      <c r="H20" s="18">
        <v>0</v>
      </c>
    </row>
    <row r="21" spans="2:8" x14ac:dyDescent="0.2">
      <c r="B21" s="16" t="s">
        <v>8</v>
      </c>
      <c r="C21" s="42"/>
      <c r="D21" s="167">
        <v>677</v>
      </c>
      <c r="E21" s="109">
        <v>200</v>
      </c>
      <c r="F21" s="136">
        <v>200</v>
      </c>
      <c r="G21" s="108">
        <v>200</v>
      </c>
      <c r="H21" s="109">
        <v>200</v>
      </c>
    </row>
    <row r="22" spans="2:8" x14ac:dyDescent="0.2">
      <c r="B22" s="7" t="s">
        <v>28</v>
      </c>
      <c r="C22" s="41"/>
      <c r="D22" s="166">
        <v>0</v>
      </c>
      <c r="E22" s="10">
        <v>0</v>
      </c>
      <c r="F22" s="139">
        <v>0</v>
      </c>
      <c r="G22" s="4">
        <v>0</v>
      </c>
      <c r="H22" s="10">
        <v>0</v>
      </c>
    </row>
    <row r="23" spans="2:8" x14ac:dyDescent="0.2">
      <c r="B23" s="7" t="s">
        <v>12</v>
      </c>
      <c r="C23" s="41"/>
      <c r="D23" s="166"/>
      <c r="E23" s="11"/>
      <c r="F23" s="140">
        <v>0</v>
      </c>
      <c r="G23" s="5">
        <v>0</v>
      </c>
      <c r="H23" s="11">
        <v>0</v>
      </c>
    </row>
    <row r="24" spans="2:8" ht="13.5" thickBot="1" x14ac:dyDescent="0.25">
      <c r="B24" s="8" t="s">
        <v>13</v>
      </c>
      <c r="C24" s="43"/>
      <c r="D24" s="166">
        <v>2853</v>
      </c>
      <c r="E24" s="110">
        <v>10</v>
      </c>
      <c r="F24" s="140">
        <v>10</v>
      </c>
      <c r="G24" s="5">
        <v>10</v>
      </c>
      <c r="H24" s="11">
        <v>10</v>
      </c>
    </row>
    <row r="25" spans="2:8" ht="13.5" thickTop="1" x14ac:dyDescent="0.2">
      <c r="B25" s="31" t="s">
        <v>9</v>
      </c>
      <c r="C25" s="44"/>
      <c r="D25" s="168">
        <f t="shared" ref="D25:H25" si="0">SUM(D6:D24)</f>
        <v>125338.4</v>
      </c>
      <c r="E25" s="90">
        <f t="shared" si="0"/>
        <v>128736</v>
      </c>
      <c r="F25" s="61">
        <f t="shared" si="0"/>
        <v>128786</v>
      </c>
      <c r="G25" s="20">
        <f t="shared" si="0"/>
        <v>128786</v>
      </c>
      <c r="H25" s="154">
        <f t="shared" si="0"/>
        <v>128786</v>
      </c>
    </row>
    <row r="26" spans="2:8" x14ac:dyDescent="0.2">
      <c r="B26" s="141" t="s">
        <v>32</v>
      </c>
      <c r="C26" s="52"/>
      <c r="D26" s="169">
        <f t="shared" ref="D26:H26" si="1">SUM(D6:D9)</f>
        <v>120370</v>
      </c>
      <c r="E26" s="34">
        <f t="shared" si="1"/>
        <v>126806</v>
      </c>
      <c r="F26" s="89">
        <f t="shared" si="1"/>
        <v>126806</v>
      </c>
      <c r="G26" s="84">
        <f t="shared" si="1"/>
        <v>126806</v>
      </c>
      <c r="H26" s="187">
        <f t="shared" si="1"/>
        <v>126806</v>
      </c>
    </row>
    <row r="27" spans="2:8" ht="13.5" customHeight="1" x14ac:dyDescent="0.2">
      <c r="B27" s="142" t="s">
        <v>33</v>
      </c>
      <c r="C27" s="35"/>
      <c r="D27" s="53"/>
      <c r="E27" s="80"/>
      <c r="F27" s="143"/>
      <c r="G27" s="155"/>
      <c r="H27" s="188"/>
    </row>
    <row r="28" spans="2:8" ht="13.5" customHeight="1" x14ac:dyDescent="0.2">
      <c r="B28" s="15" t="s">
        <v>15</v>
      </c>
      <c r="C28" s="45"/>
      <c r="D28" s="62">
        <v>0</v>
      </c>
      <c r="E28" s="81">
        <v>0</v>
      </c>
      <c r="F28" s="149">
        <v>0</v>
      </c>
      <c r="G28" s="102">
        <v>0</v>
      </c>
      <c r="H28" s="106">
        <v>0</v>
      </c>
    </row>
    <row r="29" spans="2:8" ht="13.5" customHeight="1" x14ac:dyDescent="0.2">
      <c r="B29" s="15" t="s">
        <v>26</v>
      </c>
      <c r="C29" s="45"/>
      <c r="D29" s="63">
        <v>0</v>
      </c>
      <c r="E29" s="65">
        <v>0</v>
      </c>
      <c r="F29" s="156">
        <v>0</v>
      </c>
      <c r="G29" s="157">
        <v>0</v>
      </c>
      <c r="H29" s="65">
        <v>0</v>
      </c>
    </row>
    <row r="30" spans="2:8" ht="13.5" customHeight="1" x14ac:dyDescent="0.2">
      <c r="B30" s="12" t="s">
        <v>30</v>
      </c>
      <c r="C30" s="46"/>
      <c r="D30" s="64">
        <v>165685</v>
      </c>
      <c r="E30" s="68">
        <v>165685</v>
      </c>
      <c r="F30" s="189">
        <v>165685</v>
      </c>
      <c r="G30" s="125">
        <v>165685</v>
      </c>
      <c r="H30" s="125">
        <v>165685</v>
      </c>
    </row>
    <row r="31" spans="2:8" ht="13.5" customHeight="1" thickBot="1" x14ac:dyDescent="0.25">
      <c r="B31" s="13" t="s">
        <v>11</v>
      </c>
      <c r="C31" s="47"/>
      <c r="D31" s="93">
        <f t="shared" ref="D31:H31" si="2">D30-D25-D28-D29</f>
        <v>40346.600000000006</v>
      </c>
      <c r="E31" s="94">
        <f t="shared" si="2"/>
        <v>36949</v>
      </c>
      <c r="F31" s="144">
        <f t="shared" si="2"/>
        <v>36899</v>
      </c>
      <c r="G31" s="158">
        <f t="shared" si="2"/>
        <v>36899</v>
      </c>
      <c r="H31" s="159">
        <f t="shared" si="2"/>
        <v>36899</v>
      </c>
    </row>
    <row r="32" spans="2:8" ht="13.5" thickTop="1" x14ac:dyDescent="0.2">
      <c r="B32" s="27"/>
      <c r="C32" s="27"/>
      <c r="D32" s="28"/>
      <c r="E32" s="28"/>
      <c r="F32" s="28"/>
      <c r="G32" s="28"/>
      <c r="H32" s="28"/>
    </row>
    <row r="33" spans="2:8" x14ac:dyDescent="0.2">
      <c r="B33" s="27"/>
      <c r="C33" s="27"/>
      <c r="D33" s="28"/>
      <c r="E33" s="28"/>
      <c r="F33" s="28"/>
      <c r="G33" s="28"/>
      <c r="H33" s="28"/>
    </row>
    <row r="34" spans="2:8" s="14" customFormat="1" x14ac:dyDescent="0.2">
      <c r="B34" s="2"/>
      <c r="C34" s="2"/>
      <c r="D34" s="2"/>
      <c r="E34" s="2"/>
      <c r="F34" s="3"/>
      <c r="G34" s="3"/>
      <c r="H34" s="3"/>
    </row>
    <row r="35" spans="2:8" ht="13.5" thickBot="1" x14ac:dyDescent="0.25">
      <c r="B35" s="2"/>
      <c r="C35" s="210" t="s">
        <v>19</v>
      </c>
      <c r="D35" s="211"/>
      <c r="E35" s="211"/>
      <c r="F35" s="211"/>
      <c r="G35" s="211"/>
      <c r="H35" s="211"/>
    </row>
    <row r="36" spans="2:8" ht="16.5" thickTop="1" x14ac:dyDescent="0.25">
      <c r="B36" s="213" t="str">
        <f>B3</f>
        <v>UK Tier 1 Allocations  - 2015/Q4</v>
      </c>
      <c r="C36" s="214"/>
      <c r="D36" s="214"/>
      <c r="E36" s="215"/>
      <c r="F36" s="51"/>
      <c r="G36" s="51"/>
      <c r="H36" s="51"/>
    </row>
    <row r="37" spans="2:8" ht="16.5" thickBot="1" x14ac:dyDescent="0.3">
      <c r="B37" s="216" t="s">
        <v>23</v>
      </c>
      <c r="C37" s="217"/>
      <c r="D37" s="217"/>
      <c r="E37" s="217"/>
      <c r="F37" s="208" t="s">
        <v>29</v>
      </c>
      <c r="G37" s="209"/>
      <c r="H37" s="209"/>
    </row>
    <row r="38" spans="2:8" ht="24" thickTop="1" thickBot="1" x14ac:dyDescent="0.25">
      <c r="B38" s="6"/>
      <c r="C38" s="75" t="s">
        <v>40</v>
      </c>
      <c r="D38" s="74" t="s">
        <v>38</v>
      </c>
      <c r="E38" s="95" t="s">
        <v>39</v>
      </c>
      <c r="F38" s="163">
        <v>42278</v>
      </c>
      <c r="G38" s="163">
        <v>42309</v>
      </c>
      <c r="H38" s="163">
        <v>42339</v>
      </c>
    </row>
    <row r="39" spans="2:8" ht="13.5" thickTop="1" x14ac:dyDescent="0.2">
      <c r="B39" s="9" t="s">
        <v>27</v>
      </c>
      <c r="C39" s="170">
        <v>395</v>
      </c>
      <c r="D39" s="166">
        <v>190</v>
      </c>
      <c r="E39" s="171">
        <v>356</v>
      </c>
      <c r="F39" s="172">
        <v>356</v>
      </c>
      <c r="G39" s="172">
        <v>356</v>
      </c>
      <c r="H39" s="173">
        <v>356</v>
      </c>
    </row>
    <row r="40" spans="2:8" x14ac:dyDescent="0.2">
      <c r="B40" s="7" t="s">
        <v>1</v>
      </c>
      <c r="C40" s="174">
        <v>5375</v>
      </c>
      <c r="D40" s="166">
        <v>4641</v>
      </c>
      <c r="E40" s="175">
        <v>4500</v>
      </c>
      <c r="F40" s="176">
        <v>4500</v>
      </c>
      <c r="G40" s="176">
        <v>4500</v>
      </c>
      <c r="H40" s="177">
        <v>4500</v>
      </c>
    </row>
    <row r="41" spans="2:8" x14ac:dyDescent="0.2">
      <c r="B41" s="7" t="s">
        <v>14</v>
      </c>
      <c r="C41" s="174">
        <v>2445</v>
      </c>
      <c r="D41" s="166">
        <v>1518</v>
      </c>
      <c r="E41" s="175">
        <v>2080</v>
      </c>
      <c r="F41" s="176">
        <v>2080</v>
      </c>
      <c r="G41" s="176">
        <v>2080</v>
      </c>
      <c r="H41" s="177">
        <v>2080</v>
      </c>
    </row>
    <row r="42" spans="2:8" s="1" customFormat="1" ht="28.5" customHeight="1" thickBot="1" x14ac:dyDescent="0.25">
      <c r="B42" s="7" t="s">
        <v>3</v>
      </c>
      <c r="C42" s="174">
        <v>3782</v>
      </c>
      <c r="D42" s="166">
        <v>2446</v>
      </c>
      <c r="E42" s="178">
        <v>3510</v>
      </c>
      <c r="F42" s="179">
        <v>3510</v>
      </c>
      <c r="G42" s="179">
        <v>3510</v>
      </c>
      <c r="H42" s="180">
        <v>3510</v>
      </c>
    </row>
    <row r="43" spans="2:8" s="3" customFormat="1" x14ac:dyDescent="0.2">
      <c r="B43" s="98" t="s">
        <v>22</v>
      </c>
      <c r="C43" s="100"/>
      <c r="D43" s="85"/>
      <c r="E43" s="112">
        <v>0</v>
      </c>
      <c r="F43" s="103">
        <v>0</v>
      </c>
      <c r="G43" s="103">
        <v>0</v>
      </c>
      <c r="H43" s="104">
        <v>0</v>
      </c>
    </row>
    <row r="44" spans="2:8" x14ac:dyDescent="0.2">
      <c r="B44" s="16" t="s">
        <v>17</v>
      </c>
      <c r="C44" s="77"/>
      <c r="D44" s="85"/>
      <c r="E44" s="112">
        <v>0</v>
      </c>
      <c r="F44" s="103">
        <v>0</v>
      </c>
      <c r="G44" s="103">
        <v>0</v>
      </c>
      <c r="H44" s="104">
        <v>0</v>
      </c>
    </row>
    <row r="45" spans="2:8" s="3" customFormat="1" x14ac:dyDescent="0.2">
      <c r="B45" s="98" t="s">
        <v>10</v>
      </c>
      <c r="C45" s="100"/>
      <c r="D45" s="85"/>
      <c r="E45" s="115">
        <v>0</v>
      </c>
      <c r="F45" s="103">
        <v>0</v>
      </c>
      <c r="G45" s="103">
        <v>0</v>
      </c>
      <c r="H45" s="104">
        <v>0</v>
      </c>
    </row>
    <row r="46" spans="2:8" x14ac:dyDescent="0.2">
      <c r="B46" s="7" t="s">
        <v>5</v>
      </c>
      <c r="C46" s="111"/>
      <c r="D46" s="85"/>
      <c r="E46" s="115">
        <v>0</v>
      </c>
      <c r="F46" s="103">
        <v>0</v>
      </c>
      <c r="G46" s="103">
        <v>0</v>
      </c>
      <c r="H46" s="104">
        <v>0</v>
      </c>
    </row>
    <row r="47" spans="2:8" x14ac:dyDescent="0.2">
      <c r="B47" s="98" t="s">
        <v>20</v>
      </c>
      <c r="C47" s="100"/>
      <c r="D47" s="85"/>
      <c r="E47" s="115">
        <v>0</v>
      </c>
      <c r="F47" s="103">
        <v>0</v>
      </c>
      <c r="G47" s="103">
        <v>0</v>
      </c>
      <c r="H47" s="104">
        <v>0</v>
      </c>
    </row>
    <row r="48" spans="2:8" x14ac:dyDescent="0.2">
      <c r="B48" s="98" t="s">
        <v>21</v>
      </c>
      <c r="C48" s="100"/>
      <c r="D48" s="85"/>
      <c r="E48" s="115">
        <v>0</v>
      </c>
      <c r="F48" s="103">
        <v>0</v>
      </c>
      <c r="G48" s="103">
        <v>0</v>
      </c>
      <c r="H48" s="104">
        <v>0</v>
      </c>
    </row>
    <row r="49" spans="2:8" x14ac:dyDescent="0.2">
      <c r="B49" s="7" t="s">
        <v>16</v>
      </c>
      <c r="C49" s="76"/>
      <c r="D49" s="85"/>
      <c r="E49" s="115">
        <v>0</v>
      </c>
      <c r="F49" s="103">
        <v>0</v>
      </c>
      <c r="G49" s="103">
        <v>0</v>
      </c>
      <c r="H49" s="104">
        <v>0</v>
      </c>
    </row>
    <row r="50" spans="2:8" x14ac:dyDescent="0.2">
      <c r="B50" s="7" t="s">
        <v>6</v>
      </c>
      <c r="C50" s="76"/>
      <c r="D50" s="85"/>
      <c r="E50" s="113">
        <v>0</v>
      </c>
      <c r="F50" s="103">
        <v>0</v>
      </c>
      <c r="G50" s="103">
        <v>0</v>
      </c>
      <c r="H50" s="104">
        <v>0</v>
      </c>
    </row>
    <row r="51" spans="2:8" x14ac:dyDescent="0.2">
      <c r="B51" s="7" t="s">
        <v>7</v>
      </c>
      <c r="C51" s="76"/>
      <c r="D51" s="85"/>
      <c r="E51" s="113">
        <v>0</v>
      </c>
      <c r="F51" s="103">
        <v>0</v>
      </c>
      <c r="G51" s="103">
        <v>0</v>
      </c>
      <c r="H51" s="104">
        <v>0</v>
      </c>
    </row>
    <row r="52" spans="2:8" x14ac:dyDescent="0.2">
      <c r="B52" s="16" t="s">
        <v>8</v>
      </c>
      <c r="C52" s="77"/>
      <c r="D52" s="85"/>
      <c r="E52" s="114">
        <v>0</v>
      </c>
      <c r="F52" s="103">
        <v>0</v>
      </c>
      <c r="G52" s="103">
        <v>0</v>
      </c>
      <c r="H52" s="104">
        <v>0</v>
      </c>
    </row>
    <row r="53" spans="2:8" x14ac:dyDescent="0.2">
      <c r="B53" s="126" t="s">
        <v>28</v>
      </c>
      <c r="C53" s="116"/>
      <c r="D53" s="85"/>
      <c r="E53" s="117">
        <v>0</v>
      </c>
      <c r="F53" s="103">
        <v>0</v>
      </c>
      <c r="G53" s="103">
        <v>0</v>
      </c>
      <c r="H53" s="104">
        <v>0</v>
      </c>
    </row>
    <row r="54" spans="2:8" x14ac:dyDescent="0.2">
      <c r="B54" s="7" t="s">
        <v>12</v>
      </c>
      <c r="C54" s="76"/>
      <c r="D54" s="85"/>
      <c r="E54" s="115">
        <v>0</v>
      </c>
      <c r="F54" s="103">
        <v>0</v>
      </c>
      <c r="G54" s="160">
        <v>0</v>
      </c>
      <c r="H54" s="104">
        <v>0</v>
      </c>
    </row>
    <row r="55" spans="2:8" x14ac:dyDescent="0.2">
      <c r="B55" s="8" t="s">
        <v>34</v>
      </c>
      <c r="C55" s="195"/>
      <c r="D55" s="85"/>
      <c r="E55" s="196"/>
      <c r="F55" s="197"/>
      <c r="G55" s="198"/>
      <c r="H55" s="199"/>
    </row>
    <row r="56" spans="2:8" ht="13.5" thickBot="1" x14ac:dyDescent="0.25">
      <c r="B56" s="8" t="s">
        <v>18</v>
      </c>
      <c r="C56" s="118">
        <v>880</v>
      </c>
      <c r="D56" s="85">
        <v>61.2</v>
      </c>
      <c r="E56" s="119">
        <v>618</v>
      </c>
      <c r="F56" s="145">
        <v>618</v>
      </c>
      <c r="G56" s="101">
        <v>618</v>
      </c>
      <c r="H56" s="105">
        <v>618</v>
      </c>
    </row>
    <row r="57" spans="2:8" ht="13.5" thickTop="1" x14ac:dyDescent="0.2">
      <c r="B57" s="22" t="s">
        <v>9</v>
      </c>
      <c r="C57" s="181">
        <f t="shared" ref="C57:H57" si="3">SUM(C39:C56)</f>
        <v>12877</v>
      </c>
      <c r="D57" s="168">
        <f t="shared" si="3"/>
        <v>8856.2000000000007</v>
      </c>
      <c r="E57" s="90">
        <f t="shared" si="3"/>
        <v>11064</v>
      </c>
      <c r="F57" s="86">
        <f t="shared" si="3"/>
        <v>11064</v>
      </c>
      <c r="G57" s="21">
        <f t="shared" si="3"/>
        <v>11064</v>
      </c>
      <c r="H57" s="190">
        <f t="shared" si="3"/>
        <v>11064</v>
      </c>
    </row>
    <row r="58" spans="2:8" x14ac:dyDescent="0.2">
      <c r="B58" s="141" t="s">
        <v>32</v>
      </c>
      <c r="C58" s="182">
        <f t="shared" ref="C58:H58" si="4">SUM(C39:C42)</f>
        <v>11997</v>
      </c>
      <c r="D58" s="169">
        <f t="shared" si="4"/>
        <v>8795</v>
      </c>
      <c r="E58" s="183">
        <f t="shared" si="4"/>
        <v>10446</v>
      </c>
      <c r="F58" s="87">
        <f t="shared" si="4"/>
        <v>10446</v>
      </c>
      <c r="G58" s="88">
        <f t="shared" si="4"/>
        <v>10446</v>
      </c>
      <c r="H58" s="191">
        <f t="shared" si="4"/>
        <v>10446</v>
      </c>
    </row>
    <row r="59" spans="2:8" x14ac:dyDescent="0.2">
      <c r="B59" s="38" t="s">
        <v>33</v>
      </c>
      <c r="C59" s="38"/>
      <c r="D59" s="54"/>
      <c r="E59" s="55"/>
      <c r="F59" s="143"/>
      <c r="G59" s="155"/>
      <c r="H59" s="188"/>
    </row>
    <row r="60" spans="2:8" x14ac:dyDescent="0.2">
      <c r="B60" s="15" t="s">
        <v>26</v>
      </c>
      <c r="C60" s="66">
        <v>0</v>
      </c>
      <c r="D60" s="67">
        <v>0</v>
      </c>
      <c r="E60" s="82">
        <v>0</v>
      </c>
      <c r="F60" s="67">
        <v>0</v>
      </c>
      <c r="G60" s="71">
        <v>0</v>
      </c>
      <c r="H60" s="186">
        <v>0</v>
      </c>
    </row>
    <row r="61" spans="2:8" x14ac:dyDescent="0.2">
      <c r="B61" s="12" t="s">
        <v>30</v>
      </c>
      <c r="C61" s="91">
        <v>17922</v>
      </c>
      <c r="D61" s="64">
        <v>17922</v>
      </c>
      <c r="E61" s="68">
        <v>17922</v>
      </c>
      <c r="F61" s="200">
        <v>17922</v>
      </c>
      <c r="G61" s="201">
        <v>17922</v>
      </c>
      <c r="H61" s="201">
        <v>17922</v>
      </c>
    </row>
    <row r="62" spans="2:8" ht="13.5" thickBot="1" x14ac:dyDescent="0.25">
      <c r="B62" s="13" t="s">
        <v>11</v>
      </c>
      <c r="C62" s="69">
        <f t="shared" ref="C62:H62" si="5">C61-C57-C60</f>
        <v>5045</v>
      </c>
      <c r="D62" s="78">
        <f t="shared" si="5"/>
        <v>9065.7999999999993</v>
      </c>
      <c r="E62" s="70">
        <f t="shared" si="5"/>
        <v>6858</v>
      </c>
      <c r="F62" s="78">
        <f t="shared" si="5"/>
        <v>6858</v>
      </c>
      <c r="G62" s="79">
        <f t="shared" si="5"/>
        <v>6858</v>
      </c>
      <c r="H62" s="192">
        <f t="shared" si="5"/>
        <v>6858</v>
      </c>
    </row>
    <row r="63" spans="2:8" ht="13.5" thickTop="1" x14ac:dyDescent="0.2">
      <c r="B63" s="27"/>
      <c r="C63" s="27"/>
      <c r="D63" s="26"/>
      <c r="E63" s="26"/>
      <c r="F63" s="26"/>
      <c r="G63" s="26"/>
      <c r="H63" s="26"/>
    </row>
    <row r="64" spans="2:8" ht="13.5" customHeight="1" x14ac:dyDescent="0.2">
      <c r="B64" s="27"/>
      <c r="C64" s="27"/>
      <c r="D64" s="26"/>
      <c r="E64" s="26"/>
      <c r="F64" s="26"/>
      <c r="G64" s="26"/>
      <c r="H64" s="26"/>
    </row>
    <row r="65" spans="2:9" ht="13.5" customHeight="1" thickBot="1" x14ac:dyDescent="0.25">
      <c r="B65" s="2"/>
      <c r="C65" s="210" t="s">
        <v>19</v>
      </c>
      <c r="D65" s="212"/>
      <c r="E65" s="212"/>
      <c r="F65" s="212"/>
      <c r="G65" s="212"/>
      <c r="H65" s="212"/>
    </row>
    <row r="66" spans="2:9" ht="13.5" customHeight="1" thickTop="1" x14ac:dyDescent="0.25">
      <c r="B66" s="203" t="str">
        <f>B3</f>
        <v>UK Tier 1 Allocations  - 2015/Q4</v>
      </c>
      <c r="C66" s="204"/>
      <c r="D66" s="204"/>
      <c r="E66" s="207"/>
      <c r="F66" s="51"/>
      <c r="G66" s="51"/>
      <c r="H66" s="51"/>
    </row>
    <row r="67" spans="2:9" ht="13.5" customHeight="1" thickBot="1" x14ac:dyDescent="0.3">
      <c r="B67" s="205" t="s">
        <v>24</v>
      </c>
      <c r="C67" s="206"/>
      <c r="D67" s="206"/>
      <c r="E67" s="206"/>
      <c r="F67" s="208" t="s">
        <v>29</v>
      </c>
      <c r="G67" s="209"/>
      <c r="H67" s="209"/>
    </row>
    <row r="68" spans="2:9" ht="24" thickTop="1" thickBot="1" x14ac:dyDescent="0.25">
      <c r="B68" s="6"/>
      <c r="C68" s="48"/>
      <c r="D68" s="74" t="s">
        <v>38</v>
      </c>
      <c r="E68" s="95" t="s">
        <v>39</v>
      </c>
      <c r="F68" s="162">
        <v>42278</v>
      </c>
      <c r="G68" s="162">
        <v>42309</v>
      </c>
      <c r="H68" s="162">
        <v>42339</v>
      </c>
    </row>
    <row r="69" spans="2:9" ht="13.5" thickTop="1" x14ac:dyDescent="0.2">
      <c r="B69" s="9" t="s">
        <v>0</v>
      </c>
      <c r="C69" s="40"/>
      <c r="D69" s="85">
        <v>491</v>
      </c>
      <c r="E69" s="120">
        <v>420</v>
      </c>
      <c r="F69" s="133">
        <v>420</v>
      </c>
      <c r="G69" s="127">
        <v>420</v>
      </c>
      <c r="H69" s="127">
        <v>420</v>
      </c>
    </row>
    <row r="70" spans="2:9" x14ac:dyDescent="0.2">
      <c r="B70" s="7" t="s">
        <v>1</v>
      </c>
      <c r="C70" s="41"/>
      <c r="D70" s="85">
        <v>5140</v>
      </c>
      <c r="E70" s="112">
        <v>8125</v>
      </c>
      <c r="F70" s="133">
        <v>8125</v>
      </c>
      <c r="G70" s="124">
        <v>8125</v>
      </c>
      <c r="H70" s="124">
        <v>8125</v>
      </c>
    </row>
    <row r="71" spans="2:9" x14ac:dyDescent="0.2">
      <c r="B71" s="7" t="s">
        <v>2</v>
      </c>
      <c r="C71" s="41"/>
      <c r="D71" s="85">
        <v>4242</v>
      </c>
      <c r="E71" s="112">
        <v>5920</v>
      </c>
      <c r="F71" s="133">
        <v>5920</v>
      </c>
      <c r="G71" s="134">
        <v>5920</v>
      </c>
      <c r="H71" s="146">
        <v>5920</v>
      </c>
    </row>
    <row r="72" spans="2:9" x14ac:dyDescent="0.2">
      <c r="B72" s="7" t="s">
        <v>3</v>
      </c>
      <c r="C72" s="41"/>
      <c r="D72" s="85">
        <v>2343</v>
      </c>
      <c r="E72" s="121">
        <v>7110</v>
      </c>
      <c r="F72" s="133">
        <v>7110</v>
      </c>
      <c r="G72" s="134">
        <v>7110</v>
      </c>
      <c r="H72" s="146">
        <v>7110</v>
      </c>
    </row>
    <row r="73" spans="2:9" x14ac:dyDescent="0.2">
      <c r="B73" s="98" t="s">
        <v>22</v>
      </c>
      <c r="C73" s="99"/>
      <c r="D73" s="85">
        <v>2.1</v>
      </c>
      <c r="E73" s="112">
        <v>5</v>
      </c>
      <c r="F73" s="135">
        <v>5</v>
      </c>
      <c r="G73" s="29">
        <v>5</v>
      </c>
      <c r="H73" s="96">
        <v>5</v>
      </c>
    </row>
    <row r="74" spans="2:9" x14ac:dyDescent="0.2">
      <c r="B74" s="7" t="s">
        <v>17</v>
      </c>
      <c r="C74" s="41"/>
      <c r="D74" s="85">
        <v>168</v>
      </c>
      <c r="E74" s="115">
        <v>150</v>
      </c>
      <c r="F74" s="184">
        <v>150</v>
      </c>
      <c r="G74" s="184">
        <v>150</v>
      </c>
      <c r="H74" s="185">
        <v>150</v>
      </c>
      <c r="I74" s="1"/>
    </row>
    <row r="75" spans="2:9" x14ac:dyDescent="0.2">
      <c r="B75" s="98" t="s">
        <v>10</v>
      </c>
      <c r="C75" s="99"/>
      <c r="D75" s="85">
        <v>4.9000000000000004</v>
      </c>
      <c r="E75" s="115">
        <v>75</v>
      </c>
      <c r="F75" s="83">
        <v>75</v>
      </c>
      <c r="G75" s="30">
        <v>75</v>
      </c>
      <c r="H75" s="97">
        <v>75</v>
      </c>
      <c r="I75" s="3"/>
    </row>
    <row r="76" spans="2:9" x14ac:dyDescent="0.2">
      <c r="B76" s="98" t="s">
        <v>5</v>
      </c>
      <c r="C76" s="99"/>
      <c r="D76" s="85">
        <v>11.9</v>
      </c>
      <c r="E76" s="115">
        <v>15</v>
      </c>
      <c r="F76" s="83">
        <v>15</v>
      </c>
      <c r="G76" s="30">
        <v>15</v>
      </c>
      <c r="H76" s="97">
        <v>15</v>
      </c>
    </row>
    <row r="77" spans="2:9" x14ac:dyDescent="0.2">
      <c r="B77" s="98" t="s">
        <v>20</v>
      </c>
      <c r="C77" s="99"/>
      <c r="D77" s="85">
        <v>0</v>
      </c>
      <c r="E77" s="115">
        <v>90</v>
      </c>
      <c r="F77" s="83">
        <v>90</v>
      </c>
      <c r="G77" s="30">
        <v>90</v>
      </c>
      <c r="H77" s="97">
        <v>90</v>
      </c>
      <c r="I77" s="3"/>
    </row>
    <row r="78" spans="2:9" x14ac:dyDescent="0.2">
      <c r="B78" s="98" t="s">
        <v>21</v>
      </c>
      <c r="C78" s="99"/>
      <c r="D78" s="85">
        <v>0</v>
      </c>
      <c r="E78" s="115">
        <v>0</v>
      </c>
      <c r="F78" s="83">
        <v>0</v>
      </c>
      <c r="G78" s="30">
        <v>0</v>
      </c>
      <c r="H78" s="97">
        <v>0</v>
      </c>
    </row>
    <row r="79" spans="2:9" s="1" customFormat="1" ht="25.5" customHeight="1" x14ac:dyDescent="0.2">
      <c r="B79" s="7" t="s">
        <v>16</v>
      </c>
      <c r="C79" s="41"/>
      <c r="D79" s="85">
        <v>652</v>
      </c>
      <c r="E79" s="115">
        <v>1000</v>
      </c>
      <c r="F79" s="83">
        <v>1000</v>
      </c>
      <c r="G79" s="147">
        <v>1000</v>
      </c>
      <c r="H79" s="147">
        <v>1000</v>
      </c>
      <c r="I79"/>
    </row>
    <row r="80" spans="2:9" s="3" customFormat="1" x14ac:dyDescent="0.2">
      <c r="B80" s="7" t="s">
        <v>6</v>
      </c>
      <c r="C80" s="41"/>
      <c r="D80" s="85">
        <v>0</v>
      </c>
      <c r="E80" s="113">
        <v>0</v>
      </c>
      <c r="F80" s="139">
        <v>0</v>
      </c>
      <c r="G80" s="4">
        <v>0</v>
      </c>
      <c r="H80" s="10">
        <v>0</v>
      </c>
      <c r="I80"/>
    </row>
    <row r="81" spans="2:9" x14ac:dyDescent="0.2">
      <c r="B81" s="7" t="s">
        <v>7</v>
      </c>
      <c r="C81" s="41"/>
      <c r="D81" s="85">
        <v>0</v>
      </c>
      <c r="E81" s="113">
        <v>0</v>
      </c>
      <c r="F81" s="139">
        <v>5</v>
      </c>
      <c r="G81" s="4">
        <v>5</v>
      </c>
      <c r="H81" s="10">
        <v>5</v>
      </c>
    </row>
    <row r="82" spans="2:9" s="3" customFormat="1" x14ac:dyDescent="0.2">
      <c r="B82" s="7" t="s">
        <v>8</v>
      </c>
      <c r="C82" s="41"/>
      <c r="D82" s="85">
        <v>0</v>
      </c>
      <c r="E82" s="113">
        <v>0</v>
      </c>
      <c r="F82" s="139">
        <v>0</v>
      </c>
      <c r="G82" s="4">
        <v>0</v>
      </c>
      <c r="H82" s="10">
        <v>0</v>
      </c>
      <c r="I82"/>
    </row>
    <row r="83" spans="2:9" x14ac:dyDescent="0.2">
      <c r="B83" s="7" t="s">
        <v>28</v>
      </c>
      <c r="C83" s="41"/>
      <c r="D83" s="85">
        <v>15</v>
      </c>
      <c r="E83" s="113">
        <v>50</v>
      </c>
      <c r="F83" s="4">
        <v>50</v>
      </c>
      <c r="G83" s="4">
        <v>50</v>
      </c>
      <c r="H83" s="10">
        <v>50</v>
      </c>
    </row>
    <row r="84" spans="2:9" x14ac:dyDescent="0.2">
      <c r="B84" s="7" t="s">
        <v>12</v>
      </c>
      <c r="C84" s="41"/>
      <c r="D84" s="85">
        <v>0</v>
      </c>
      <c r="E84" s="113">
        <v>0</v>
      </c>
      <c r="F84" s="139">
        <v>0</v>
      </c>
      <c r="G84" s="4">
        <v>0</v>
      </c>
      <c r="H84" s="10">
        <v>0</v>
      </c>
    </row>
    <row r="85" spans="2:9" x14ac:dyDescent="0.2">
      <c r="B85" s="8" t="s">
        <v>35</v>
      </c>
      <c r="C85" s="43"/>
      <c r="D85" s="85"/>
      <c r="E85" s="202"/>
      <c r="F85" s="4">
        <v>5000</v>
      </c>
      <c r="G85" s="4">
        <v>5000</v>
      </c>
      <c r="H85" s="10">
        <v>5000</v>
      </c>
    </row>
    <row r="86" spans="2:9" x14ac:dyDescent="0.2">
      <c r="B86" s="8" t="s">
        <v>13</v>
      </c>
      <c r="C86" s="43"/>
      <c r="D86" s="85">
        <v>0</v>
      </c>
      <c r="E86" s="128">
        <v>15</v>
      </c>
      <c r="F86" s="148">
        <v>15</v>
      </c>
      <c r="G86" s="129">
        <v>15</v>
      </c>
      <c r="H86" s="130">
        <v>15</v>
      </c>
    </row>
    <row r="87" spans="2:9" ht="13.5" thickBot="1" x14ac:dyDescent="0.25">
      <c r="B87" s="8" t="s">
        <v>15</v>
      </c>
      <c r="C87" s="43"/>
      <c r="D87" s="85">
        <v>0</v>
      </c>
      <c r="E87" s="122">
        <v>0</v>
      </c>
      <c r="F87" s="140">
        <v>0</v>
      </c>
      <c r="G87" s="5">
        <v>0</v>
      </c>
      <c r="H87" s="11">
        <v>0</v>
      </c>
    </row>
    <row r="88" spans="2:9" ht="13.5" thickTop="1" x14ac:dyDescent="0.2">
      <c r="B88" s="22" t="s">
        <v>9</v>
      </c>
      <c r="C88" s="49"/>
      <c r="D88" s="32">
        <f t="shared" ref="D88:H88" si="6">SUM(D69:D87)</f>
        <v>13069.9</v>
      </c>
      <c r="E88" s="33">
        <f t="shared" si="6"/>
        <v>22975</v>
      </c>
      <c r="F88" s="60">
        <f t="shared" si="6"/>
        <v>27980</v>
      </c>
      <c r="G88" s="23">
        <f t="shared" si="6"/>
        <v>27980</v>
      </c>
      <c r="H88" s="193">
        <f t="shared" si="6"/>
        <v>27980</v>
      </c>
    </row>
    <row r="89" spans="2:9" x14ac:dyDescent="0.2">
      <c r="B89" s="141" t="s">
        <v>33</v>
      </c>
      <c r="C89" s="56"/>
      <c r="D89" s="36">
        <f t="shared" ref="D89:H89" si="7">SUM(D69:D72)</f>
        <v>12216</v>
      </c>
      <c r="E89" s="37">
        <f t="shared" si="7"/>
        <v>21575</v>
      </c>
      <c r="F89" s="89">
        <f t="shared" si="7"/>
        <v>21575</v>
      </c>
      <c r="G89" s="84">
        <f t="shared" si="7"/>
        <v>21575</v>
      </c>
      <c r="H89" s="187">
        <f t="shared" si="7"/>
        <v>21575</v>
      </c>
    </row>
    <row r="90" spans="2:9" x14ac:dyDescent="0.2">
      <c r="B90" s="142" t="s">
        <v>41</v>
      </c>
      <c r="C90" s="57"/>
      <c r="D90" s="58"/>
      <c r="E90" s="59"/>
      <c r="F90" s="143"/>
      <c r="G90" s="155"/>
      <c r="H90" s="188"/>
    </row>
    <row r="91" spans="2:9" x14ac:dyDescent="0.2">
      <c r="B91" s="15"/>
      <c r="C91" s="50"/>
      <c r="D91" s="72"/>
      <c r="E91" s="73"/>
      <c r="F91" s="149"/>
      <c r="G91" s="102"/>
      <c r="H91" s="106"/>
    </row>
    <row r="92" spans="2:9" x14ac:dyDescent="0.2">
      <c r="B92" s="12" t="s">
        <v>30</v>
      </c>
      <c r="C92" s="46"/>
      <c r="D92" s="64">
        <v>31667</v>
      </c>
      <c r="E92" s="68">
        <v>31667</v>
      </c>
      <c r="F92" s="189">
        <v>31610</v>
      </c>
      <c r="G92" s="125">
        <v>31659</v>
      </c>
      <c r="H92" s="220">
        <v>31659</v>
      </c>
    </row>
    <row r="93" spans="2:9" ht="13.5" thickBot="1" x14ac:dyDescent="0.25">
      <c r="B93" s="13" t="s">
        <v>11</v>
      </c>
      <c r="C93" s="47"/>
      <c r="D93" s="161">
        <f t="shared" ref="D93:H93" si="8">D92-D88</f>
        <v>18597.099999999999</v>
      </c>
      <c r="E93" s="161">
        <f t="shared" si="8"/>
        <v>8692</v>
      </c>
      <c r="F93" s="161">
        <f t="shared" si="8"/>
        <v>3630</v>
      </c>
      <c r="G93" s="92">
        <f t="shared" si="8"/>
        <v>3679</v>
      </c>
      <c r="H93" s="194">
        <f t="shared" si="8"/>
        <v>3679</v>
      </c>
    </row>
    <row r="94" spans="2:9" ht="13.5" thickTop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</sheetData>
  <mergeCells count="10">
    <mergeCell ref="B3:E3"/>
    <mergeCell ref="B4:E4"/>
    <mergeCell ref="B37:E37"/>
    <mergeCell ref="F4:H4"/>
    <mergeCell ref="B1:H1"/>
    <mergeCell ref="F37:H37"/>
    <mergeCell ref="F67:H67"/>
    <mergeCell ref="C35:H35"/>
    <mergeCell ref="C65:H65"/>
    <mergeCell ref="B36:E36"/>
  </mergeCells>
  <phoneticPr fontId="0" type="noConversion"/>
  <conditionalFormatting sqref="D6:D24">
    <cfRule type="cellIs" dxfId="3" priority="4" operator="greaterThan">
      <formula>$E6</formula>
    </cfRule>
  </conditionalFormatting>
  <conditionalFormatting sqref="D40:D56">
    <cfRule type="cellIs" dxfId="2" priority="3" operator="greaterThan">
      <formula>$E40</formula>
    </cfRule>
  </conditionalFormatting>
  <conditionalFormatting sqref="D39">
    <cfRule type="cellIs" dxfId="1" priority="2" operator="greaterThan">
      <formula>$E39</formula>
    </cfRule>
  </conditionalFormatting>
  <conditionalFormatting sqref="D69:D87">
    <cfRule type="cellIs" dxfId="0" priority="1" operator="greaterThan">
      <formula>$E69</formula>
    </cfRule>
  </conditionalFormatting>
  <pageMargins left="0" right="0" top="0.98425196850393704" bottom="0.98425196850393704" header="0.51181102362204722" footer="0.51181102362204722"/>
  <pageSetup paperSize="8" orientation="landscape" r:id="rId1"/>
  <headerFooter alignWithMargins="0"/>
  <rowBreaks count="2" manualBreakCount="2">
    <brk id="37" max="16383" man="1"/>
    <brk id="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2012-13</vt:lpstr>
      <vt:lpstr>'2012-13'!Print_Area</vt:lpstr>
    </vt:vector>
  </TitlesOfParts>
  <Company>Imperial College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Britton</dc:creator>
  <cp:lastModifiedBy>gronbech</cp:lastModifiedBy>
  <cp:lastPrinted>2012-03-07T09:52:05Z</cp:lastPrinted>
  <dcterms:created xsi:type="dcterms:W3CDTF">2006-04-23T18:22:47Z</dcterms:created>
  <dcterms:modified xsi:type="dcterms:W3CDTF">2015-10-30T14:32:06Z</dcterms:modified>
</cp:coreProperties>
</file>