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06"/>
  <workbookPr autoCompressPictures="0"/>
  <bookViews>
    <workbookView xWindow="11640" yWindow="2600" windowWidth="16380" windowHeight="8200" tabRatio="390"/>
  </bookViews>
  <sheets>
    <sheet name="Metrics" sheetId="1" r:id="rId1"/>
    <sheet name="Resources" sheetId="2" r:id="rId2"/>
    <sheet name="VOs" sheetId="3" r:id="rId3"/>
    <sheet name="Manpower" sheetId="4" r:id="rId4"/>
    <sheet name="Lancaster" sheetId="5" r:id="rId5"/>
    <sheet name="Liverpool" sheetId="6" r:id="rId6"/>
    <sheet name="Manchester" sheetId="7" r:id="rId7"/>
    <sheet name="Sheffield" sheetId="8" r:id="rId8"/>
  </sheets>
  <definedNames>
    <definedName name="__xlnm.Print_Area">#REF!</definedName>
    <definedName name="__xlnm.Print_Area_1">#REF!</definedName>
    <definedName name="__xlnm.Print_Area_1_8">"#N/A"</definedName>
    <definedName name="__xlnm.Print_Area_2">#REF!</definedName>
    <definedName name="__xlnm.Print_Area_2_8">"#N/A"</definedName>
    <definedName name="__xlnm.Print_Area_3">#REF!</definedName>
    <definedName name="__xlnm.Print_Area_3_8">"#N/A"</definedName>
    <definedName name="__xlnm.Print_Area_8">"#N/A"</definedName>
    <definedName name="Excel_BuiltIn_Print_Area_2">#REF!</definedName>
    <definedName name="Excel_BuiltIn_Print_Area_2_1">0</definedName>
    <definedName name="Excel_BuiltIn_Print_Area_2_2">0</definedName>
    <definedName name="Excel_BuiltIn_Print_Area_2_5">"#REF!"</definedName>
    <definedName name="Excel_BuiltIn_Print_Area_2_8">"#N/A"</definedName>
    <definedName name="_xlnm.Print_Area" localSheetId="3">Manpower!$B$1:$I$28</definedName>
    <definedName name="_xlnm.Print_Area" localSheetId="0">Metrics!$A$1:$Q$26</definedName>
    <definedName name="_xlnm.Print_Area" localSheetId="1">Resources!$A$1:$T$38</definedName>
    <definedName name="_xlnm.Print_Area" localSheetId="2">VOs!$A$1:$AI$16</definedName>
    <definedName name="Print_Area_0" localSheetId="3">Manpower!$B$1:$I$28</definedName>
    <definedName name="Print_Area_0" localSheetId="0">Metrics!$A$1:$Q$26</definedName>
    <definedName name="Print_Area_0" localSheetId="1">Resources!$A$1:$T$38</definedName>
    <definedName name="Print_Area_0" localSheetId="2">VOs!$A$1:$AI$16</definedName>
    <definedName name="Print_Area_0_0" localSheetId="3">Manpower!$B$1:$I$28</definedName>
    <definedName name="Print_Area_0_0" localSheetId="0">Metrics!$A$1:$Q$26</definedName>
    <definedName name="Print_Area_0_0" localSheetId="1">Resources!$A$1:$T$38</definedName>
    <definedName name="Print_Area_0_0" localSheetId="2">VOs!$A$1:$AI$16</definedName>
    <definedName name="Print_Area_0_0_0" localSheetId="3">Manpower!$B$1:$I$28</definedName>
    <definedName name="Print_Area_0_0_0" localSheetId="0">Metrics!$A$1:$Q$26</definedName>
    <definedName name="Print_Area_0_0_0" localSheetId="1">Resources!$A$1:$T$38</definedName>
    <definedName name="Print_Area_0_0_0" localSheetId="2">VOs!$A$1:$AI$16</definedName>
    <definedName name="Print_Area_0_0_0_0" localSheetId="3">Manpower!$B$1:$I$28</definedName>
    <definedName name="Print_Area_0_0_0_0" localSheetId="0">Metrics!$A$1:$Q$26</definedName>
    <definedName name="Print_Area_0_0_0_0" localSheetId="1">Resources!$A$1:$T$38</definedName>
    <definedName name="Print_Area_0_0_0_0" localSheetId="2">VOs!$A$1:$AI$16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22" i="4" l="1"/>
  <c r="H22" i="4"/>
  <c r="G22" i="4"/>
  <c r="F22" i="4"/>
  <c r="E22" i="4"/>
  <c r="D22" i="4"/>
  <c r="B20" i="4"/>
  <c r="B17" i="4"/>
  <c r="B13" i="4"/>
  <c r="B10" i="4"/>
  <c r="C5" i="4"/>
  <c r="C4" i="4"/>
  <c r="C3" i="4"/>
  <c r="H20" i="3"/>
  <c r="H21" i="3"/>
  <c r="H22" i="3"/>
  <c r="H23" i="3"/>
  <c r="H24" i="3"/>
  <c r="C24" i="3"/>
  <c r="D24" i="3"/>
  <c r="J24" i="3"/>
  <c r="F24" i="3"/>
  <c r="I24" i="3"/>
  <c r="G24" i="3"/>
  <c r="E24" i="3"/>
  <c r="J23" i="3"/>
  <c r="I23" i="3"/>
  <c r="J22" i="3"/>
  <c r="I22" i="3"/>
  <c r="J21" i="3"/>
  <c r="I21" i="3"/>
  <c r="J20" i="3"/>
  <c r="I20" i="3"/>
  <c r="AK11" i="3"/>
  <c r="AK12" i="3"/>
  <c r="AK13" i="3"/>
  <c r="AK14" i="3"/>
  <c r="AK15" i="3"/>
  <c r="AI15" i="3"/>
  <c r="AH15" i="3"/>
  <c r="AG15" i="3"/>
  <c r="AF15" i="3"/>
  <c r="AE15" i="3"/>
  <c r="AD15" i="3"/>
  <c r="AC15" i="3"/>
  <c r="AB15" i="3"/>
  <c r="AA15" i="3"/>
  <c r="Y15" i="3"/>
  <c r="X15" i="3"/>
  <c r="W15" i="3"/>
  <c r="U15" i="3"/>
  <c r="T15" i="3"/>
  <c r="S15" i="3"/>
  <c r="R15" i="3"/>
  <c r="Q15" i="3"/>
  <c r="P15" i="3"/>
  <c r="O15" i="3"/>
  <c r="N15" i="3"/>
  <c r="M15" i="3"/>
  <c r="L15" i="3"/>
  <c r="K15" i="3"/>
  <c r="J15" i="3"/>
  <c r="I15" i="3"/>
  <c r="H15" i="3"/>
  <c r="G15" i="3"/>
  <c r="F15" i="3"/>
  <c r="E15" i="3"/>
  <c r="D15" i="3"/>
  <c r="C15" i="3"/>
  <c r="B14" i="3"/>
  <c r="B13" i="3"/>
  <c r="B12" i="3"/>
  <c r="B11" i="3"/>
  <c r="C5" i="3"/>
  <c r="C4" i="3"/>
  <c r="C3" i="3"/>
  <c r="E36" i="2"/>
  <c r="E37" i="2"/>
  <c r="D36" i="2"/>
  <c r="C36" i="2"/>
  <c r="B36" i="2"/>
  <c r="F35" i="2"/>
  <c r="A35" i="2"/>
  <c r="F34" i="2"/>
  <c r="A34" i="2"/>
  <c r="F33" i="2"/>
  <c r="A33" i="2"/>
  <c r="F32" i="2"/>
  <c r="A32" i="2"/>
  <c r="R12" i="2"/>
  <c r="R13" i="2"/>
  <c r="R14" i="2"/>
  <c r="R15" i="2"/>
  <c r="R16" i="2"/>
  <c r="L25" i="2"/>
  <c r="B25" i="2"/>
  <c r="M25" i="2"/>
  <c r="O25" i="2"/>
  <c r="L12" i="2"/>
  <c r="J21" i="2"/>
  <c r="L13" i="2"/>
  <c r="J22" i="2"/>
  <c r="L14" i="2"/>
  <c r="J23" i="2"/>
  <c r="L15" i="2"/>
  <c r="J24" i="2"/>
  <c r="J25" i="2"/>
  <c r="N25" i="2"/>
  <c r="K25" i="2"/>
  <c r="C25" i="2"/>
  <c r="I25" i="2"/>
  <c r="H25" i="2"/>
  <c r="E25" i="2"/>
  <c r="G25" i="2"/>
  <c r="D25" i="2"/>
  <c r="F25" i="2"/>
  <c r="L24" i="2"/>
  <c r="M24" i="2"/>
  <c r="O24" i="2"/>
  <c r="N24" i="2"/>
  <c r="K24" i="2"/>
  <c r="I24" i="2"/>
  <c r="H24" i="2"/>
  <c r="G24" i="2"/>
  <c r="F24" i="2"/>
  <c r="A24" i="2"/>
  <c r="L23" i="2"/>
  <c r="M23" i="2"/>
  <c r="O23" i="2"/>
  <c r="N23" i="2"/>
  <c r="K23" i="2"/>
  <c r="I23" i="2"/>
  <c r="H23" i="2"/>
  <c r="G23" i="2"/>
  <c r="F23" i="2"/>
  <c r="A23" i="2"/>
  <c r="L22" i="2"/>
  <c r="M22" i="2"/>
  <c r="O22" i="2"/>
  <c r="N22" i="2"/>
  <c r="K22" i="2"/>
  <c r="I22" i="2"/>
  <c r="H22" i="2"/>
  <c r="G22" i="2"/>
  <c r="F22" i="2"/>
  <c r="A22" i="2"/>
  <c r="M21" i="2"/>
  <c r="O21" i="2"/>
  <c r="N21" i="2"/>
  <c r="K21" i="2"/>
  <c r="I21" i="2"/>
  <c r="H21" i="2"/>
  <c r="G21" i="2"/>
  <c r="F21" i="2"/>
  <c r="A21" i="2"/>
  <c r="Q16" i="2"/>
  <c r="P16" i="2"/>
  <c r="O16" i="2"/>
  <c r="I16" i="2"/>
  <c r="J16" i="2"/>
  <c r="K16" i="2"/>
  <c r="L16" i="2"/>
  <c r="N15" i="2"/>
  <c r="H15" i="2"/>
  <c r="N14" i="2"/>
  <c r="H14" i="2"/>
  <c r="N13" i="2"/>
  <c r="H13" i="2"/>
  <c r="N12" i="2"/>
  <c r="H12" i="2"/>
  <c r="P11" i="2"/>
  <c r="O11" i="2"/>
  <c r="B4" i="2"/>
  <c r="B3" i="2"/>
  <c r="P17" i="1"/>
  <c r="O17" i="1"/>
  <c r="L17" i="1"/>
  <c r="I17" i="1"/>
  <c r="F17" i="1"/>
  <c r="P16" i="1"/>
  <c r="O16" i="1"/>
  <c r="L16" i="1"/>
  <c r="I16" i="1"/>
  <c r="F16" i="1"/>
  <c r="P15" i="1"/>
  <c r="P14" i="1"/>
  <c r="P13" i="1"/>
  <c r="P12" i="1"/>
  <c r="O12" i="1"/>
  <c r="L12" i="1"/>
  <c r="I12" i="1"/>
  <c r="F12" i="1"/>
  <c r="P11" i="1"/>
  <c r="O11" i="1"/>
  <c r="L11" i="1"/>
  <c r="I11" i="1"/>
  <c r="F11" i="1"/>
  <c r="M9" i="1"/>
  <c r="J9" i="1"/>
  <c r="G9" i="1"/>
  <c r="D9" i="1"/>
</calcChain>
</file>

<file path=xl/sharedStrings.xml><?xml version="1.0" encoding="utf-8"?>
<sst xmlns="http://schemas.openxmlformats.org/spreadsheetml/2006/main" count="489" uniqueCount="231">
  <si>
    <t>GridPP Tier-2 Quarterly Report</t>
  </si>
  <si>
    <t>OK</t>
  </si>
  <si>
    <t>Tier-2</t>
  </si>
  <si>
    <t>Tier 2</t>
  </si>
  <si>
    <t>Close to target</t>
  </si>
  <si>
    <t>Quarter</t>
  </si>
  <si>
    <t>Q2 2015</t>
  </si>
  <si>
    <t>Not OK</t>
  </si>
  <si>
    <t>Reported by</t>
  </si>
  <si>
    <t>Matt Doidge</t>
  </si>
  <si>
    <t>Not yet able to be measured</t>
  </si>
  <si>
    <t>Suspended</t>
  </si>
  <si>
    <t>Metric no.</t>
  </si>
  <si>
    <t>Description</t>
  </si>
  <si>
    <t>Target</t>
  </si>
  <si>
    <t>Comments</t>
  </si>
  <si>
    <t>Q-2</t>
  </si>
  <si>
    <t>Q-1</t>
  </si>
  <si>
    <t>Current</t>
  </si>
  <si>
    <t>.x.1</t>
  </si>
  <si>
    <t>% of promised (by that time) disk available to GridPP</t>
  </si>
  <si>
    <t>.x.2</t>
  </si>
  <si>
    <t>% of promised (by that time) CPU available</t>
  </si>
  <si>
    <t>.x.3</t>
  </si>
  <si>
    <t>Average SAM (SLL page) availability performance over the last quarter</t>
  </si>
  <si>
    <t>95% averaged over sites in Tier-2</t>
  </si>
  <si>
    <t>.x.4</t>
  </si>
  <si>
    <t>Average SAM (SLL page) reliability performance over the last quarter</t>
  </si>
  <si>
    <t>.x.5</t>
  </si>
  <si>
    <t>Average SLL untargeted ATLAS test performance (UK test)</t>
  </si>
  <si>
    <t>NA</t>
  </si>
  <si>
    <t>.x.7</t>
  </si>
  <si>
    <t>Approx. CPU utilisation (wall clock time)</t>
  </si>
  <si>
    <t>.x.8</t>
  </si>
  <si>
    <t>Approx. CPU utilisation (CPU time)</t>
  </si>
  <si>
    <t>.x.3/.4</t>
  </si>
  <si>
    <t>http://pprc.qmul.ac.uk/~lloyd/gridpp/nagios_plots.html</t>
  </si>
  <si>
    <t>http://pprc.qmul.ac.uk/~lloyd/gridpp/uktest.html</t>
  </si>
  <si>
    <t>Current Site Status Data</t>
  </si>
  <si>
    <t>Site</t>
  </si>
  <si>
    <t>Service Nodes</t>
  </si>
  <si>
    <t>Worker Nodes</t>
  </si>
  <si>
    <t>Local Network Connectivity</t>
  </si>
  <si>
    <t>Site Connectivity</t>
  </si>
  <si>
    <t>SRM</t>
  </si>
  <si>
    <t>CPU hours (HEPSPEC06 )</t>
  </si>
  <si>
    <t>Wall clock hours (Normalised elapsed time HS06 hours)</t>
  </si>
  <si>
    <t>Lancaster</t>
  </si>
  <si>
    <t>Emi-3</t>
  </si>
  <si>
    <t>10Gb/s</t>
  </si>
  <si>
    <t>DPM</t>
  </si>
  <si>
    <t>Total</t>
  </si>
  <si>
    <t>Liverpool</t>
  </si>
  <si>
    <t>5Gb/s</t>
  </si>
  <si>
    <t>Manchester</t>
  </si>
  <si>
    <t>Sheffield</t>
  </si>
  <si>
    <t>Total CPU hrs</t>
  </si>
  <si>
    <t>Current Resources Available</t>
  </si>
  <si>
    <t>Everyone has CPU-hours &gt; Wall Clock Hours, multicore work abounds this quarter.</t>
  </si>
  <si>
    <t>Total available to GridPP</t>
  </si>
  <si>
    <t>Promised (GridPP MoU 2014)</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</si>
  <si>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</si>
  <si>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</si>
  <si>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</si>
  <si>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</si>
  <si>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</si>
  <si>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</si>
  <si>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</si>
  <si>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</si>
  <si>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</si>
  <si>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</si>
  <si>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</si>
  <si>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</si>
  <si>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</si>
  <si>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</si>
  <si>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Totals</t>
  </si>
  <si>
    <t>Q1</t>
  </si>
  <si>
    <t>2160/2184 (if leap year)</t>
  </si>
  <si>
    <t>Q2</t>
  </si>
  <si>
    <t>gstat2</t>
  </si>
  <si>
    <t>Read the SI2K from gstat</t>
  </si>
  <si>
    <t>Q3</t>
  </si>
  <si>
    <t>cpu cores</t>
  </si>
  <si>
    <t>HS06</t>
  </si>
  <si>
    <t>TB</t>
  </si>
  <si>
    <t>SI2K</t>
  </si>
  <si>
    <t>Q4</t>
  </si>
  <si>
    <t>USED REBUS FOR THESE FIGURES, SO NO SI2K</t>
  </si>
  <si>
    <t>Colour coding is green for within 10% and orange within 20%</t>
  </si>
  <si>
    <t>Gstat currently shows KSI2k so this is converted to HS06 above</t>
  </si>
  <si>
    <t>Vos Supported</t>
  </si>
  <si>
    <t>Supported VOs</t>
  </si>
  <si>
    <t>alice</t>
  </si>
  <si>
    <t>atlas</t>
  </si>
  <si>
    <t>babar</t>
  </si>
  <si>
    <t>biomed</t>
  </si>
  <si>
    <t>calice</t>
  </si>
  <si>
    <t>camont</t>
  </si>
  <si>
    <t>cdf</t>
  </si>
  <si>
    <t>cedar</t>
  </si>
  <si>
    <t>cms</t>
  </si>
  <si>
    <t>dteam</t>
  </si>
  <si>
    <t>dzero</t>
  </si>
  <si>
    <t>esr</t>
  </si>
  <si>
    <t>epic</t>
  </si>
  <si>
    <t>fusion</t>
  </si>
  <si>
    <t>geant4</t>
  </si>
  <si>
    <t>gridpp</t>
  </si>
  <si>
    <t>hone</t>
  </si>
  <si>
    <t>ilc</t>
  </si>
  <si>
    <t>lhcb</t>
  </si>
  <si>
    <t>LLST</t>
  </si>
  <si>
    <t>mice</t>
  </si>
  <si>
    <t>magic</t>
  </si>
  <si>
    <t>na48</t>
  </si>
  <si>
    <t>neiss</t>
  </si>
  <si>
    <t>ops</t>
  </si>
  <si>
    <t>pheno</t>
  </si>
  <si>
    <t>snoplus</t>
  </si>
  <si>
    <t>vo.sixt.cern.ch</t>
  </si>
  <si>
    <t>londongrid</t>
  </si>
  <si>
    <t>northgrid</t>
  </si>
  <si>
    <t>superb</t>
  </si>
  <si>
    <t>supernemo</t>
  </si>
  <si>
    <t>t2k.org</t>
  </si>
  <si>
    <t>zeus</t>
  </si>
  <si>
    <t>Storage resource in use per VO (TB)</t>
  </si>
  <si>
    <t>t2k</t>
  </si>
  <si>
    <t>common</t>
  </si>
  <si>
    <t>Site Percentage of T2 Disk used</t>
  </si>
  <si>
    <t>Site percentage non LHC</t>
  </si>
  <si>
    <t>Reported only VOs occupying more than 50GB</t>
  </si>
  <si>
    <t>Effort (FTE)</t>
  </si>
  <si>
    <t>GridPP Funded</t>
  </si>
  <si>
    <t>Unfunded</t>
  </si>
  <si>
    <t>Name</t>
  </si>
  <si>
    <t>Month 1</t>
  </si>
  <si>
    <t>Month 2</t>
  </si>
  <si>
    <t>Month 3</t>
  </si>
  <si>
    <t>R. Long</t>
  </si>
  <si>
    <t>M. Doidge</t>
  </si>
  <si>
    <t>P. Love</t>
  </si>
  <si>
    <t>S. Jones</t>
  </si>
  <si>
    <t>R. Fay</t>
  </si>
  <si>
    <t>J. Bland</t>
  </si>
  <si>
    <t>A. Forti</t>
  </si>
  <si>
    <t>R. Frank</t>
  </si>
  <si>
    <t>A. McNab</t>
  </si>
  <si>
    <t>E. Korolkova</t>
  </si>
  <si>
    <t>M. Robinson</t>
  </si>
  <si>
    <t>EGI Funded Posts (FTE)</t>
  </si>
  <si>
    <t>EGI Funded</t>
  </si>
  <si>
    <t>GridPP Quarterly Report</t>
  </si>
  <si>
    <t>Area</t>
  </si>
  <si>
    <t>NorthGrid</t>
  </si>
  <si>
    <t>15Q2</t>
  </si>
  <si>
    <t>Progress over last Quarter</t>
  </si>
  <si>
    <t>Work area</t>
  </si>
  <si>
    <t>Successes</t>
  </si>
  <si>
    <t>Problems/Issues</t>
  </si>
  <si>
    <t>Start Infrastructure Overhaul
Solve VAC problems
Tarball work
CHEP Papers submiitted
Another Network Overhaul planned</t>
  </si>
  <si>
    <t>Test cluster being tested, VM infrastructure deployed.
VAC install problems understood
New tarball made and deployed, system polished.
Accepted.
We have a plan!</t>
  </si>
  <si>
    <t>Testing is only on a small scale
Between hardware problems and lack of time not been able to do a large scale deployment yet.
Still work to be done.
Network work will need to be done at the same time that we impliment the switchover.</t>
  </si>
  <si>
    <t>Note:To get multiple lines per box use Alt-Return</t>
  </si>
  <si>
    <t>Insitute or area specific risks</t>
  </si>
  <si>
    <t>Risk</t>
  </si>
  <si>
    <t>Mitigating Action</t>
  </si>
  <si>
    <t>Still, still, still, still behind on IPv6 investigation.
Some more kit is lined up for retirement
Still no ARC CE yet
Still down to one CE at the moment.</t>
  </si>
  <si>
    <t>Still in talks, keep appraised of the situation.
None
Will deploy on new infrastructure.
CE is seasoned and heavily monitored. Jobs flowing.</t>
  </si>
  <si>
    <t>Objectives and Deliverables for Last Quarter</t>
  </si>
  <si>
    <t>Objective/Deliverable</t>
  </si>
  <si>
    <t>Due Date</t>
  </si>
  <si>
    <t>Metric/Output</t>
  </si>
  <si>
    <t>New Tarball – UI and WN. WN tarball tested
High Reliability and Availability., high job throughput</t>
  </si>
  <si>
    <t>30/6/15
Ongoing</t>
  </si>
  <si>
    <t>Tickets solved, new tarball functionality.
Jobs must flow!</t>
  </si>
  <si>
    <t>Objectives and Deliverables for Next Quarter</t>
  </si>
  <si>
    <t>Dual Home something, hopefully, finally!
Up to two Ces on a fresh cluster.
VAC cluster up and running fully</t>
  </si>
  <si>
    <t>30/9/15
30/9/15
3/8/15</t>
  </si>
  <si>
    <t>Finally enaged in testing
Resiliance would be nice
Squeeze some more use out of some older kit.</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</si>
  <si>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</si>
  <si>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</si>
  <si>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</si>
  <si>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</si>
  <si>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</si>
  <si>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</si>
  <si>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</si>
  <si>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</si>
  <si>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</si>
  <si>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</si>
  <si>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</si>
  <si>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</si>
  <si>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S Jones</t>
  </si>
  <si>
    <t>Multicore
Multicore
Sysadmin
Sysadmin
SysAdmin
SWDev
Conferences
Conferences
CoreTask</t>
  </si>
  <si>
    <t>Fallow replace DrainBoss (simpler, better)
Jura patches in test
New VO Support ( LSST ...) tested, works
More migration, CREAM/Torque to ARC/Condor
Kernel updates, security
Ported Snakey to Condor
Attended PreGDB (Batch Systems, Condor)
Arrangement for GridPP35 at Liverpool
Continued Approved VOs work</t>
  </si>
  <si>
    <t>None - much better
Needs to be provided to ARC Developers
None
Still half nodes on TORQUE
None
None
None
Large tasks done. Much detailed planning required.
None</t>
  </si>
  <si>
    <t>Institute or area specific risks</t>
  </si>
  <si>
    <t>IPV6
GridPP35 bandwidth</t>
  </si>
  <si>
    <t>Indication that address “soon” available. Planning.
Coordinate with IT to measure and improve prior to.</t>
  </si>
  <si>
    <t>Adding New Vos document (slipped)
CSD Cluster Share + Explore Cloud Technologies VAC, (VCYCLE?)
More work on “RPMs for site VO Management” (slipped)
IPV6 Test System</t>
  </si>
  <si>
    <t>30/06/2015
30/06/2015
30/06/2015
30/06/2015</t>
  </si>
  <si>
    <t>Note: Tom tested new simpler method. Delete.
Continuing to investigate Vac. Aim for  Q3.
RPM availability Sliiped due to other work..
Asked central services. Hope for addresses in Q3.</t>
  </si>
  <si>
    <t>CSD Cluster Share + Explore Cloud Technologies VAC, (VCYCLE?)
More work on “RPMs for site VO Management” (slipped)
IPV6 Test System
GRIDPP35 readiness and execution</t>
  </si>
  <si>
    <t>30/09/2015
30/09/2015
30/09/2015
09/09/2015</t>
  </si>
  <si>
    <t>Still building and testing.
RPMs available. Low priority.
Test System available once addresses come.
Big ticket items ready.</t>
  </si>
  <si>
    <t>Andrew McNab</t>
  </si>
  <si>
    <t>operations</t>
  </si>
  <si>
    <t>1) IPv6 enabled
2) perfsonar, testbed and new voms slave on IPv6
3) deployed vo.dirac.ac.uk VO and removed trainig.ngs.ac.uk VO
4) Ongoing maintenance / replacement of failures in out of warranty equipment5) Helping local Astrophysicist run DES analysis jobs on the Manchester T2 (as part of 10% non-LHC quota).
6) Continued development and running of Vac (318 VMs) and Vcycle (managing VMs at IC and CERN) at Manchester.
7) Operating the GridPP’s site monitoring framework for the Vac and Vcycle managed sites at the request of GridPP.
8) Icecube and LHCb are exploiting the prototype GPU service within grid jobs to run their existing GPU-dependent code.
9) Manchester has continued as one of the UK’s three LHCb T2-D sites with storage.</t>
  </si>
  <si>
    <t>A few hardware failures, limited to disks this quarter (WN and SEs)
mysql ssl connection problems between voms master and slaves due to openssl update (replication failed)</t>
  </si>
  <si>
    <t>Note:To get multiple lines per box use Alt-Return (or Ctrl-Return in LibreOffice)</t>
  </si>
  <si>
    <t>4 2012 SEs are out of warranty by the end of March.</t>
  </si>
  <si>
    <t>We already have a stock of replacement parts to deal with hardware failures.</t>
  </si>
  <si>
    <t>1) Install ARC-CE/Htcondor on at least 1 cluster, 
2) Integrate DPM in puppet and abandon YAIM, 
3) make storage more robust.
4) Report usage of Vac VMs directly to the central APEL accounting service using its SSM protocol.
5) Develop a tool to analyse the accounting records made by the Vac service
6) Test SEs with failed raid arrays, fix remaining problems, and return them into full service.
7) Start using IPv6.
8) Upgrade Puppet to latest major version.</t>
  </si>
  <si>
    <t>BDII&amp;quarterly report and experiment monitoring</t>
  </si>
  <si>
    <t>1) Install ARC-CE/Htcondor on at least 1 cluster, 
2) Integrate DPM in puppet and abandon YAIM, 
3) Test remaining SE with failed raid array, fix remaining problems, and return it into full service.
4) Extend IPv6 to more hosts
5) Upgrade Puppet to latest major version.
6) Report usage of Vac VMs directly to the central APEL accounting service using its SSM protocol.
7) Extend the accounting analysis tool to produce reports automatically as a web page for daily monitoring rather than just as an offline tool
8) Test remaining SE with failed raid array, fix remaining problems, and return it into full service.
9) Update cvmfs puppet module and configuration
10) Set up and test puppet db
11) Look into foreman deployment</t>
  </si>
  <si>
    <t>Quarterly report, BDII, monitoring
Reliability and availability measures vs 95% requirement from WLCG</t>
  </si>
  <si>
    <t>Alessandra Forti presentations:
20150411, GDB, WLCG Operational Costs
20150414, CHEP '15, Multicore job scheduling in the Worldwide LHC Computing Grid 
20150430, GridPP34, ATLAS monitoring evolution for run2 
20150430, Gridpp34, WLCG workshop 2015 summary
20150512, GDB, WLCG workshop 2015 summary
20150629, ATLAS S&amp;C week, Distributed Monitoring and accounting (chair) 
20150630, LSST meeting, slides for LSST status report</t>
  </si>
  <si>
    <t>Andrew McNab presentations:
"CPU resource provisioning towards 2022", 12 April 2015, WLCG Collaboration meeting, Okinawa
"Managing virtual machines with Vac and Vcycle", 13 April 2015, CHEP2015, Okinawa
"LHCb experience running jobs in virtual machines", 14 April 2015, CHEP2015, Okinawa
"Summary of Track7: Clouds and VMs", 16 April 2015, CHEP2015, Okinawa
"HSF Technical Notes status", 17 April 2015, HSF meeting at CHEP2015, Okinawa
"LHCb computing going into Run 2", 29 April 2015, GridPP34, London
"Making it simpler to provide CPU at Tier-2", 29 April 2015, GridPP34, London</t>
  </si>
  <si>
    <t>Alessandra is one of the GridPP representatives and one of the co-chairs of the WLCG Ops Coordination, Atlas monitoring coordinator and member of the atlas distributed computing coordination; Multicore TF co-leader; WLCG workshop 2015 planning committee.</t>
  </si>
  <si>
    <t>Andrew is the LHCb UK Computing Coordinator and the LHCb UK representative on the LHCb-wide National Computing Board and GridPP Project Management board, deputy leader of the GridPP technical group, the LHCb T2-D co-ordinator, a Grid Expert On Call member of the LHCb distributed computing team, and a member of the WLCG "Machine Features”, "Cloud Traceability” and “Cloud Resource Reporting” task forces. He is currently serving on the CHEP2015 Programme Committee and the HEP Software Foundation interim steering board.</t>
  </si>
  <si>
    <t>14Q4</t>
  </si>
  <si>
    <t>Elena Korolkova</t>
  </si>
  <si>
    <t>Operations</t>
  </si>
  <si>
    <t>80% of old disk servers on sl5 have been  drained and reinstalled as sl6 disk servers. Draining helped to reveal and  delete many dark data left after a switch to rucio.  Other  general sysadmin work ( security, heavy workload issues, new certificates etc).</t>
  </si>
  <si>
    <t>There was a replacement of doors in computing room in the department and cluster worked at reduced capacity to prevent overheating. There is currently a major refurbishment at the university computer center, so WN's have been moved to the   computing room in the department which has limited cooling power. Part of WNs has been switched off. These resulted in low cpu untilisation number.</t>
  </si>
  <si>
    <t>Grid servers with ipv6 configured still cause lots of problem.</t>
  </si>
  <si>
    <t>Wait for  gaining more experience and proper instructions for ipv6 configuration</t>
  </si>
  <si>
    <t>80% of old disk servers on sl5 have been reinstalled as sl6 disk servers.</t>
  </si>
  <si>
    <t>30 June 2015</t>
  </si>
  <si>
    <t>Reinstall remaining  sl5 machines (argus and disk servers )  as SL6 servers.</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</si>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</sst>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_ ;[Red]\-#,##0\ "/>
    <numFmt numFmtId="166" formatCode="0.0"/>
    <numFmt numFmtId="167" formatCode="m/d/yyyy"/>
    <numFmt numFmtId="168" formatCode="d\-mmm\-yy"/>
    <numFmt numFmtId="169" formatCode="dd/mm/yyyy"/>
  </numFmts>
  <fonts count="14" x14ac:knownFonts="1">
    <font>
      <sz val="10"/>
      <name val="Arial"/>
      <family val="2"/>
      <charset val="1"/>
    </font>
    <font>
      <sz val="10"/>
      <name val="Arial"/>
    </font>
    <font>
      <b/>
      <sz val="10"/>
      <name val="Arial"/>
      <family val="2"/>
      <charset val="1"/>
    </font>
    <font>
      <sz val="10"/>
      <color rgb="FF0000D4"/>
      <name val="Arial"/>
      <family val="2"/>
      <charset val="1"/>
    </font>
    <font>
      <sz val="10"/>
      <color rgb="FF800000"/>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FF0000"/>
      <name val="Arial"/>
      <family val="2"/>
      <charset val="1"/>
    </font>
    <font>
      <sz val="10"/>
      <color rgb="FF000000"/>
      <name val="Arial"/>
      <family val="2"/>
      <charset val="1"/>
    </font>
    <font>
      <sz val="10"/>
      <color rgb="FF0000FF"/>
      <name val="Arial"/>
      <family val="2"/>
      <charset val="1"/>
    </font>
    <font>
      <sz val="9"/>
      <name val="Arial"/>
      <family val="2"/>
    </font>
    <font>
      <sz val="10"/>
      <color rgb="FF000000"/>
      <name val="DejaVu LGC Sans"/>
      <family val="2"/>
    </font>
  </fonts>
  <fills count="16">
    <fill>
      <patternFill patternType="none"/>
    </fill>
    <fill>
      <patternFill patternType="gray125"/>
    </fill>
    <fill>
      <patternFill patternType="solid">
        <fgColor rgb="FF99CCFF"/>
        <bgColor rgb="FFC0C0C0"/>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BFBFBF"/>
        <bgColor rgb="FFC0C0C0"/>
      </patternFill>
    </fill>
    <fill>
      <patternFill patternType="solid">
        <fgColor rgb="FF00B050"/>
        <bgColor rgb="FF1FB714"/>
      </patternFill>
    </fill>
    <fill>
      <patternFill patternType="solid">
        <fgColor rgb="FF008080"/>
        <bgColor rgb="FF008080"/>
      </patternFill>
    </fill>
    <fill>
      <patternFill patternType="solid">
        <fgColor rgb="FF9BBB59"/>
        <bgColor rgb="FF969696"/>
      </patternFill>
    </fill>
    <fill>
      <patternFill patternType="solid">
        <fgColor rgb="FFFFFFFF"/>
        <bgColor rgb="FFF2F2F2"/>
      </patternFill>
    </fill>
    <fill>
      <patternFill patternType="solid">
        <fgColor rgb="FFF2F2F2"/>
        <bgColor rgb="FFFFFFFF"/>
      </patternFill>
    </fill>
  </fills>
  <borders count="46">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bottom style="thick">
        <color auto="1"/>
      </bottom>
      <diagonal/>
    </border>
    <border>
      <left/>
      <right/>
      <top style="thick">
        <color auto="1"/>
      </top>
      <bottom style="thick">
        <color auto="1"/>
      </bottom>
      <diagonal/>
    </border>
    <border>
      <left/>
      <right/>
      <top style="thick">
        <color auto="1"/>
      </top>
      <bottom/>
      <diagonal/>
    </border>
    <border>
      <left style="thick">
        <color auto="1"/>
      </left>
      <right/>
      <top style="thick">
        <color auto="1"/>
      </top>
      <bottom/>
      <diagonal/>
    </border>
    <border>
      <left style="thick">
        <color auto="1"/>
      </left>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s>
  <cellStyleXfs count="3">
    <xf numFmtId="0" fontId="0" fillId="0" borderId="0"/>
    <xf numFmtId="0" fontId="5" fillId="0" borderId="0"/>
    <xf numFmtId="0" fontId="1" fillId="0" borderId="0"/>
  </cellStyleXfs>
  <cellXfs count="251">
    <xf numFmtId="0" fontId="0" fillId="0" borderId="0" xfId="0"/>
    <xf numFmtId="0" fontId="2" fillId="4" borderId="11" xfId="0" applyFont="1" applyFill="1" applyBorder="1" applyAlignment="1">
      <alignment horizontal="center" wrapText="1"/>
    </xf>
    <xf numFmtId="0" fontId="2" fillId="4" borderId="1" xfId="0" applyFont="1" applyFill="1" applyBorder="1" applyAlignment="1">
      <alignment horizontal="center" wrapText="1"/>
    </xf>
    <xf numFmtId="0" fontId="2" fillId="9" borderId="2" xfId="0" applyFont="1" applyFill="1" applyBorder="1" applyAlignment="1">
      <alignment horizontal="center"/>
    </xf>
    <xf numFmtId="0" fontId="0" fillId="0" borderId="1" xfId="0" applyFont="1" applyBorder="1" applyAlignment="1"/>
    <xf numFmtId="0" fontId="0" fillId="0" borderId="1" xfId="0" applyFont="1" applyBorder="1" applyAlignment="1">
      <alignment horizontal="left"/>
    </xf>
    <xf numFmtId="0" fontId="2" fillId="2" borderId="2" xfId="0" applyFont="1" applyFill="1" applyBorder="1" applyAlignment="1"/>
    <xf numFmtId="0" fontId="2" fillId="2" borderId="1" xfId="0" applyFont="1" applyFill="1" applyBorder="1" applyAlignment="1">
      <alignment horizontal="center"/>
    </xf>
    <xf numFmtId="0" fontId="2" fillId="2" borderId="2" xfId="0" applyFont="1" applyFill="1" applyBorder="1" applyAlignment="1">
      <alignment horizontal="left"/>
    </xf>
    <xf numFmtId="0" fontId="2" fillId="2" borderId="2" xfId="0" applyFont="1" applyFill="1" applyBorder="1" applyAlignment="1">
      <alignment wrapText="1"/>
    </xf>
    <xf numFmtId="0" fontId="2" fillId="2" borderId="1" xfId="0" applyFont="1" applyFill="1" applyBorder="1" applyAlignment="1"/>
    <xf numFmtId="0" fontId="0" fillId="0" borderId="7" xfId="0" applyFont="1" applyBorder="1" applyAlignment="1"/>
    <xf numFmtId="0" fontId="0" fillId="0" borderId="5" xfId="0" applyFont="1" applyBorder="1" applyAlignment="1"/>
    <xf numFmtId="0" fontId="0" fillId="0" borderId="4" xfId="0" applyFont="1" applyBorder="1" applyAlignment="1"/>
    <xf numFmtId="0" fontId="0" fillId="0" borderId="2" xfId="0" applyFont="1" applyBorder="1" applyAlignment="1"/>
    <xf numFmtId="0" fontId="2" fillId="0" borderId="1" xfId="0" applyFont="1" applyBorder="1" applyAlignment="1">
      <alignment horizontal="center"/>
    </xf>
    <xf numFmtId="0" fontId="0" fillId="0" borderId="0" xfId="0" applyFont="1" applyBorder="1" applyAlignment="1">
      <alignment horizontal="right"/>
    </xf>
    <xf numFmtId="0" fontId="1" fillId="0" borderId="0" xfId="2" applyFont="1"/>
    <xf numFmtId="0" fontId="1" fillId="0" borderId="0" xfId="2" applyFont="1" applyAlignment="1">
      <alignment horizontal="left"/>
    </xf>
    <xf numFmtId="0" fontId="2" fillId="2" borderId="1" xfId="0" applyFont="1" applyFill="1" applyBorder="1"/>
    <xf numFmtId="0" fontId="0" fillId="2" borderId="1" xfId="0" applyFill="1" applyBorder="1"/>
    <xf numFmtId="0" fontId="0" fillId="3" borderId="1" xfId="0" applyFill="1" applyBorder="1"/>
    <xf numFmtId="0" fontId="2" fillId="4" borderId="1" xfId="0" applyFont="1" applyFill="1" applyBorder="1"/>
    <xf numFmtId="0" fontId="3" fillId="0" borderId="1" xfId="0" applyFont="1" applyBorder="1"/>
    <xf numFmtId="0" fontId="0" fillId="5" borderId="3" xfId="0" applyFont="1" applyFill="1" applyBorder="1"/>
    <xf numFmtId="0" fontId="0" fillId="6" borderId="1" xfId="0" applyFill="1" applyBorder="1"/>
    <xf numFmtId="0" fontId="0" fillId="7" borderId="1" xfId="0" applyFill="1" applyBorder="1"/>
    <xf numFmtId="0" fontId="0" fillId="0" borderId="0" xfId="0" applyBorder="1"/>
    <xf numFmtId="0" fontId="0" fillId="8" borderId="6" xfId="0" applyFill="1" applyBorder="1"/>
    <xf numFmtId="0" fontId="2" fillId="2" borderId="1" xfId="0" applyFont="1" applyFill="1" applyBorder="1" applyAlignment="1">
      <alignment horizontal="center"/>
    </xf>
    <xf numFmtId="0" fontId="2" fillId="2" borderId="8" xfId="0" applyFont="1" applyFill="1" applyBorder="1"/>
    <xf numFmtId="0" fontId="2" fillId="2" borderId="2" xfId="0" applyFont="1" applyFill="1" applyBorder="1"/>
    <xf numFmtId="164" fontId="2" fillId="4" borderId="1" xfId="0" applyNumberFormat="1" applyFont="1" applyFill="1" applyBorder="1" applyAlignment="1">
      <alignment wrapText="1"/>
    </xf>
    <xf numFmtId="0" fontId="0" fillId="0" borderId="1" xfId="0" applyFont="1" applyBorder="1" applyAlignment="1">
      <alignment wrapText="1"/>
    </xf>
    <xf numFmtId="9" fontId="0" fillId="0" borderId="1" xfId="0" applyNumberFormat="1" applyBorder="1" applyAlignment="1">
      <alignment horizontal="left" wrapText="1"/>
    </xf>
    <xf numFmtId="9" fontId="0" fillId="0" borderId="1" xfId="0" applyNumberFormat="1" applyBorder="1"/>
    <xf numFmtId="0" fontId="0" fillId="0" borderId="1" xfId="0" applyBorder="1"/>
    <xf numFmtId="9" fontId="0" fillId="0" borderId="1" xfId="0" applyNumberFormat="1" applyFont="1" applyBorder="1"/>
    <xf numFmtId="0" fontId="0" fillId="0" borderId="1" xfId="0" applyFont="1" applyBorder="1"/>
    <xf numFmtId="0" fontId="4" fillId="0" borderId="0" xfId="0" applyFont="1"/>
    <xf numFmtId="0" fontId="5" fillId="0" borderId="0" xfId="1" applyFont="1" applyBorder="1" applyAlignment="1" applyProtection="1"/>
    <xf numFmtId="0" fontId="0" fillId="0" borderId="0" xfId="0" applyFont="1" applyBorder="1" applyAlignment="1"/>
    <xf numFmtId="0" fontId="6" fillId="0" borderId="0" xfId="0" applyFont="1"/>
    <xf numFmtId="0" fontId="7" fillId="0" borderId="0" xfId="0" applyFont="1"/>
    <xf numFmtId="0" fontId="2" fillId="0" borderId="0" xfId="0" applyFont="1"/>
    <xf numFmtId="0" fontId="2" fillId="4" borderId="1" xfId="0" applyFont="1" applyFill="1" applyBorder="1" applyAlignment="1">
      <alignment wrapText="1"/>
    </xf>
    <xf numFmtId="0" fontId="2" fillId="4" borderId="9" xfId="0" applyFont="1" applyFill="1" applyBorder="1" applyAlignment="1">
      <alignment horizontal="center" wrapText="1"/>
    </xf>
    <xf numFmtId="0" fontId="2" fillId="4" borderId="1" xfId="0" applyFont="1" applyFill="1" applyBorder="1" applyAlignment="1">
      <alignment horizontal="center" wrapText="1"/>
    </xf>
    <xf numFmtId="17" fontId="0" fillId="0" borderId="0" xfId="0" applyNumberFormat="1"/>
    <xf numFmtId="0" fontId="8" fillId="0" borderId="3" xfId="0" applyFont="1" applyBorder="1"/>
    <xf numFmtId="0" fontId="3" fillId="0" borderId="0" xfId="0" applyFont="1" applyBorder="1"/>
    <xf numFmtId="0" fontId="3" fillId="0" borderId="2" xfId="0" applyFont="1" applyBorder="1"/>
    <xf numFmtId="0" fontId="3" fillId="0" borderId="4" xfId="0" applyFont="1" applyBorder="1"/>
    <xf numFmtId="0" fontId="2" fillId="9" borderId="10" xfId="0" applyFont="1" applyFill="1" applyBorder="1" applyAlignment="1">
      <alignment wrapText="1"/>
    </xf>
    <xf numFmtId="17" fontId="8" fillId="4" borderId="1" xfId="0" applyNumberFormat="1" applyFont="1" applyFill="1" applyBorder="1" applyAlignment="1">
      <alignment horizontal="center" wrapText="1"/>
    </xf>
    <xf numFmtId="17" fontId="2" fillId="9" borderId="1" xfId="0" applyNumberFormat="1" applyFont="1" applyFill="1" applyBorder="1"/>
    <xf numFmtId="0" fontId="2" fillId="9" borderId="10" xfId="0" applyFont="1" applyFill="1" applyBorder="1"/>
    <xf numFmtId="17" fontId="2" fillId="4" borderId="1" xfId="0" applyNumberFormat="1" applyFont="1" applyFill="1" applyBorder="1" applyAlignment="1">
      <alignment horizontal="center"/>
    </xf>
    <xf numFmtId="0" fontId="2" fillId="9" borderId="1" xfId="0" applyFont="1" applyFill="1" applyBorder="1"/>
    <xf numFmtId="0" fontId="2" fillId="9" borderId="9" xfId="0" applyFont="1" applyFill="1" applyBorder="1"/>
    <xf numFmtId="0" fontId="0" fillId="0" borderId="0" xfId="0" applyFont="1" applyAlignment="1">
      <alignment wrapText="1"/>
    </xf>
    <xf numFmtId="1" fontId="0" fillId="9" borderId="2" xfId="0" applyNumberFormat="1" applyFill="1" applyBorder="1"/>
    <xf numFmtId="1" fontId="0" fillId="9" borderId="1" xfId="0" applyNumberFormat="1" applyFill="1" applyBorder="1"/>
    <xf numFmtId="0" fontId="0" fillId="10" borderId="1" xfId="0" applyFill="1" applyBorder="1"/>
    <xf numFmtId="0" fontId="2" fillId="0" borderId="1" xfId="0" applyFont="1" applyBorder="1"/>
    <xf numFmtId="0" fontId="0" fillId="9" borderId="10" xfId="0" applyFill="1" applyBorder="1"/>
    <xf numFmtId="0" fontId="2" fillId="4" borderId="2" xfId="0" applyFont="1" applyFill="1" applyBorder="1" applyAlignment="1">
      <alignment wrapText="1"/>
    </xf>
    <xf numFmtId="0" fontId="2" fillId="4" borderId="12" xfId="0" applyFont="1" applyFill="1" applyBorder="1" applyAlignment="1">
      <alignment horizontal="center" wrapText="1"/>
    </xf>
    <xf numFmtId="0" fontId="2" fillId="4" borderId="2" xfId="0" applyFont="1" applyFill="1" applyBorder="1" applyAlignment="1">
      <alignment horizontal="center" wrapText="1"/>
    </xf>
    <xf numFmtId="0" fontId="2" fillId="4" borderId="8" xfId="0" applyFont="1" applyFill="1" applyBorder="1" applyAlignment="1">
      <alignment horizontal="center" wrapText="1"/>
    </xf>
    <xf numFmtId="0" fontId="2" fillId="4" borderId="13" xfId="0" applyFont="1" applyFill="1" applyBorder="1" applyAlignment="1">
      <alignment horizontal="center" wrapText="1"/>
    </xf>
    <xf numFmtId="0" fontId="2" fillId="4" borderId="10" xfId="0" applyFont="1" applyFill="1" applyBorder="1" applyAlignment="1">
      <alignment horizontal="center" wrapText="1"/>
    </xf>
    <xf numFmtId="0" fontId="2" fillId="9" borderId="14" xfId="0" applyFont="1" applyFill="1" applyBorder="1"/>
    <xf numFmtId="165" fontId="1" fillId="0" borderId="5" xfId="2" applyNumberFormat="1" applyFont="1" applyBorder="1"/>
    <xf numFmtId="10" fontId="0" fillId="0" borderId="1" xfId="0" applyNumberFormat="1" applyFont="1" applyBorder="1"/>
    <xf numFmtId="10" fontId="0" fillId="9" borderId="1" xfId="0" applyNumberFormat="1" applyFill="1" applyBorder="1"/>
    <xf numFmtId="1" fontId="0" fillId="9" borderId="1" xfId="0" applyNumberFormat="1" applyFont="1" applyFill="1" applyBorder="1"/>
    <xf numFmtId="0" fontId="0" fillId="9" borderId="1" xfId="0" applyFill="1" applyBorder="1"/>
    <xf numFmtId="0" fontId="0" fillId="9" borderId="14" xfId="0" applyFont="1" applyFill="1" applyBorder="1"/>
    <xf numFmtId="0" fontId="0" fillId="0" borderId="0" xfId="0" applyFont="1"/>
    <xf numFmtId="0" fontId="6" fillId="0" borderId="0" xfId="0" applyFont="1" applyBorder="1"/>
    <xf numFmtId="0" fontId="0" fillId="0" borderId="1" xfId="0" applyFont="1" applyBorder="1" applyAlignment="1">
      <alignment horizontal="center"/>
    </xf>
    <xf numFmtId="0" fontId="2" fillId="0" borderId="0" xfId="0" applyFont="1" applyBorder="1" applyAlignment="1">
      <alignment horizontal="center" wrapText="1"/>
    </xf>
    <xf numFmtId="1" fontId="3" fillId="11" borderId="1" xfId="0" applyNumberFormat="1" applyFont="1" applyFill="1" applyBorder="1"/>
    <xf numFmtId="0" fontId="0" fillId="0" borderId="7" xfId="0" applyFont="1" applyBorder="1" applyAlignment="1">
      <alignment horizontal="center"/>
    </xf>
    <xf numFmtId="0" fontId="3" fillId="12" borderId="1" xfId="0" applyFont="1" applyFill="1" applyBorder="1"/>
    <xf numFmtId="0" fontId="2" fillId="0" borderId="0" xfId="0" applyFont="1" applyBorder="1"/>
    <xf numFmtId="0" fontId="0" fillId="0" borderId="0" xfId="0" applyBorder="1" applyAlignment="1"/>
    <xf numFmtId="0" fontId="8" fillId="2" borderId="2" xfId="0" applyFont="1" applyFill="1" applyBorder="1" applyAlignment="1">
      <alignment textRotation="90"/>
    </xf>
    <xf numFmtId="0" fontId="3" fillId="13" borderId="1" xfId="0" applyFont="1" applyFill="1" applyBorder="1"/>
    <xf numFmtId="0" fontId="9" fillId="13" borderId="1" xfId="0" applyFont="1" applyFill="1" applyBorder="1"/>
    <xf numFmtId="0" fontId="2" fillId="0" borderId="9" xfId="0" applyFont="1" applyBorder="1"/>
    <xf numFmtId="0" fontId="3" fillId="14" borderId="1" xfId="0" applyFont="1" applyFill="1" applyBorder="1"/>
    <xf numFmtId="0" fontId="3" fillId="15" borderId="1" xfId="0" applyFont="1" applyFill="1" applyBorder="1"/>
    <xf numFmtId="0" fontId="2" fillId="2" borderId="1" xfId="0" applyFont="1" applyFill="1" applyBorder="1" applyAlignment="1">
      <alignment textRotation="90"/>
    </xf>
    <xf numFmtId="0" fontId="2" fillId="2" borderId="9" xfId="0" applyFont="1" applyFill="1" applyBorder="1" applyAlignment="1">
      <alignment textRotation="90" wrapText="1"/>
    </xf>
    <xf numFmtId="0" fontId="2" fillId="0" borderId="10" xfId="0" applyFont="1" applyBorder="1"/>
    <xf numFmtId="2" fontId="3" fillId="0" borderId="7" xfId="0" applyNumberFormat="1" applyFont="1" applyBorder="1"/>
    <xf numFmtId="2" fontId="3" fillId="0" borderId="1" xfId="0" applyNumberFormat="1" applyFont="1" applyBorder="1"/>
    <xf numFmtId="2" fontId="2" fillId="0" borderId="14" xfId="0" applyNumberFormat="1" applyFont="1" applyBorder="1"/>
    <xf numFmtId="2" fontId="3" fillId="0" borderId="9" xfId="0" applyNumberFormat="1" applyFont="1" applyBorder="1"/>
    <xf numFmtId="2" fontId="0" fillId="0" borderId="1" xfId="0" applyNumberFormat="1" applyFont="1" applyBorder="1"/>
    <xf numFmtId="2" fontId="2" fillId="0" borderId="1" xfId="0" applyNumberFormat="1" applyFont="1" applyBorder="1"/>
    <xf numFmtId="0" fontId="9" fillId="0" borderId="0" xfId="0" applyFont="1"/>
    <xf numFmtId="9" fontId="0" fillId="0" borderId="0" xfId="0" applyNumberFormat="1"/>
    <xf numFmtId="0" fontId="2" fillId="4" borderId="14" xfId="0" applyFont="1" applyFill="1" applyBorder="1" applyAlignment="1">
      <alignment wrapText="1"/>
    </xf>
    <xf numFmtId="0" fontId="2" fillId="4" borderId="9" xfId="0" applyFont="1" applyFill="1" applyBorder="1" applyAlignment="1">
      <alignment wrapText="1"/>
    </xf>
    <xf numFmtId="0" fontId="2" fillId="4" borderId="13" xfId="0" applyFont="1" applyFill="1" applyBorder="1" applyAlignment="1">
      <alignment wrapText="1"/>
    </xf>
    <xf numFmtId="0" fontId="2" fillId="0" borderId="6" xfId="0" applyFont="1" applyBorder="1"/>
    <xf numFmtId="166" fontId="0" fillId="0" borderId="10" xfId="0" applyNumberFormat="1" applyBorder="1"/>
    <xf numFmtId="166" fontId="0" fillId="0" borderId="7" xfId="0" applyNumberFormat="1" applyBorder="1"/>
    <xf numFmtId="0" fontId="2" fillId="0" borderId="14" xfId="0" applyFont="1" applyBorder="1"/>
    <xf numFmtId="166" fontId="0" fillId="0" borderId="1" xfId="0" applyNumberFormat="1" applyFont="1" applyBorder="1"/>
    <xf numFmtId="166" fontId="0" fillId="0" borderId="9" xfId="0" applyNumberFormat="1" applyFont="1" applyBorder="1"/>
    <xf numFmtId="166" fontId="2" fillId="0" borderId="1" xfId="0" applyNumberFormat="1" applyFont="1" applyBorder="1"/>
    <xf numFmtId="0" fontId="2" fillId="9" borderId="14" xfId="0" applyFont="1" applyFill="1" applyBorder="1" applyAlignment="1">
      <alignment wrapText="1"/>
    </xf>
    <xf numFmtId="0" fontId="2" fillId="9" borderId="9" xfId="0" applyFont="1" applyFill="1" applyBorder="1" applyAlignment="1">
      <alignment wrapText="1"/>
    </xf>
    <xf numFmtId="0" fontId="2" fillId="9" borderId="2" xfId="0" applyFont="1" applyFill="1" applyBorder="1" applyAlignment="1">
      <alignment wrapText="1"/>
    </xf>
    <xf numFmtId="0" fontId="2" fillId="9" borderId="13" xfId="0" applyFont="1" applyFill="1" applyBorder="1" applyAlignment="1">
      <alignment wrapText="1"/>
    </xf>
    <xf numFmtId="0" fontId="2" fillId="9" borderId="2" xfId="0" applyFont="1" applyFill="1" applyBorder="1" applyAlignment="1">
      <alignment horizontal="center" wrapText="1"/>
    </xf>
    <xf numFmtId="0" fontId="2" fillId="9" borderId="8" xfId="0" applyFont="1" applyFill="1" applyBorder="1" applyAlignment="1">
      <alignment horizontal="center" wrapText="1"/>
    </xf>
    <xf numFmtId="0" fontId="2" fillId="0" borderId="2" xfId="0" applyFont="1" applyBorder="1" applyAlignment="1">
      <alignment wrapText="1"/>
    </xf>
    <xf numFmtId="0" fontId="2" fillId="0" borderId="13" xfId="0" applyFont="1" applyBorder="1" applyAlignment="1">
      <alignment wrapText="1"/>
    </xf>
    <xf numFmtId="0" fontId="2" fillId="0" borderId="2" xfId="0" applyFont="1" applyBorder="1" applyAlignment="1">
      <alignment horizontal="center" wrapText="1"/>
    </xf>
    <xf numFmtId="0" fontId="2" fillId="0" borderId="8" xfId="0" applyFont="1" applyBorder="1" applyAlignment="1">
      <alignment horizontal="center" wrapText="1"/>
    </xf>
    <xf numFmtId="0" fontId="0" fillId="0" borderId="0" xfId="2" applyFont="1" applyBorder="1"/>
    <xf numFmtId="0" fontId="0" fillId="2" borderId="1" xfId="0" applyFont="1" applyFill="1" applyBorder="1"/>
    <xf numFmtId="0" fontId="2" fillId="4" borderId="10" xfId="0" applyFont="1" applyFill="1" applyBorder="1"/>
    <xf numFmtId="0" fontId="0" fillId="0" borderId="10" xfId="0" applyFont="1" applyBorder="1"/>
    <xf numFmtId="0" fontId="2" fillId="2" borderId="14" xfId="0" applyFont="1" applyFill="1" applyBorder="1"/>
    <xf numFmtId="0" fontId="2" fillId="2" borderId="11" xfId="0" applyFont="1" applyFill="1" applyBorder="1" applyAlignment="1">
      <alignment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xf numFmtId="0" fontId="2" fillId="0" borderId="0" xfId="2" applyFont="1"/>
    <xf numFmtId="0" fontId="1" fillId="0" borderId="0" xfId="2" applyFont="1"/>
    <xf numFmtId="167" fontId="1" fillId="0" borderId="1" xfId="2" applyNumberFormat="1" applyFont="1" applyBorder="1" applyAlignment="1">
      <alignment horizontal="center" vertical="center"/>
    </xf>
    <xf numFmtId="0" fontId="0" fillId="0" borderId="0" xfId="2" applyFont="1"/>
    <xf numFmtId="0" fontId="2" fillId="2" borderId="15" xfId="0" applyFont="1" applyFill="1" applyBorder="1"/>
    <xf numFmtId="0" fontId="0" fillId="2" borderId="15" xfId="0" applyFont="1" applyFill="1" applyBorder="1"/>
    <xf numFmtId="0" fontId="2" fillId="4" borderId="16" xfId="0" applyFont="1" applyFill="1" applyBorder="1"/>
    <xf numFmtId="0" fontId="0" fillId="0" borderId="16" xfId="0" applyFont="1" applyBorder="1"/>
    <xf numFmtId="0" fontId="2" fillId="4" borderId="15" xfId="0" applyFont="1" applyFill="1" applyBorder="1"/>
    <xf numFmtId="0" fontId="0" fillId="0" borderId="15" xfId="0" applyFont="1" applyBorder="1"/>
    <xf numFmtId="0" fontId="2" fillId="2" borderId="17" xfId="0" applyFont="1" applyFill="1" applyBorder="1"/>
    <xf numFmtId="0" fontId="2" fillId="2" borderId="18" xfId="0" applyFont="1" applyFill="1" applyBorder="1" applyAlignment="1">
      <alignment wrapText="1"/>
    </xf>
    <xf numFmtId="0" fontId="2" fillId="0" borderId="15" xfId="0" applyFont="1" applyBorder="1" applyAlignment="1">
      <alignment vertical="top" wrapText="1"/>
    </xf>
    <xf numFmtId="0" fontId="0" fillId="0" borderId="15" xfId="0" applyFont="1" applyBorder="1" applyAlignment="1">
      <alignment vertical="top" wrapText="1"/>
    </xf>
    <xf numFmtId="0" fontId="0" fillId="0" borderId="0" xfId="0" applyFont="1" applyBorder="1" applyAlignment="1">
      <alignment vertical="top" wrapText="1"/>
    </xf>
    <xf numFmtId="0" fontId="2" fillId="0" borderId="15"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xf numFmtId="0" fontId="0" fillId="0" borderId="20" xfId="0" applyFont="1" applyBorder="1" applyAlignment="1"/>
    <xf numFmtId="0" fontId="0" fillId="0" borderId="21" xfId="0" applyFont="1" applyBorder="1" applyAlignment="1"/>
    <xf numFmtId="0" fontId="2" fillId="14" borderId="22" xfId="0" applyFont="1" applyFill="1" applyBorder="1" applyAlignment="1"/>
    <xf numFmtId="1" fontId="0" fillId="14" borderId="22" xfId="0" applyNumberFormat="1" applyFont="1" applyFill="1" applyBorder="1" applyAlignment="1"/>
    <xf numFmtId="0" fontId="0" fillId="0" borderId="23" xfId="0" applyFont="1" applyBorder="1" applyAlignment="1"/>
    <xf numFmtId="0" fontId="0" fillId="0" borderId="22" xfId="0" applyFont="1" applyBorder="1" applyAlignment="1"/>
    <xf numFmtId="0" fontId="0" fillId="0" borderId="24" xfId="0" applyFont="1" applyBorder="1" applyAlignment="1"/>
    <xf numFmtId="0" fontId="2" fillId="0" borderId="20" xfId="0" applyFont="1" applyBorder="1" applyAlignment="1"/>
    <xf numFmtId="0" fontId="2" fillId="14" borderId="25" xfId="0" applyFont="1" applyFill="1" applyBorder="1" applyAlignment="1"/>
    <xf numFmtId="0" fontId="2" fillId="14" borderId="26" xfId="0" applyFont="1" applyFill="1" applyBorder="1" applyAlignment="1">
      <alignment wrapText="1"/>
    </xf>
    <xf numFmtId="0" fontId="2" fillId="0" borderId="22" xfId="0" applyFont="1" applyBorder="1" applyAlignment="1">
      <alignment horizontal="center" vertical="center" wrapText="1"/>
    </xf>
    <xf numFmtId="0" fontId="0" fillId="0" borderId="22" xfId="0" applyFont="1" applyBorder="1" applyAlignment="1">
      <alignment horizontal="left" vertical="center" wrapText="1"/>
    </xf>
    <xf numFmtId="0" fontId="0" fillId="0" borderId="24" xfId="0" applyFont="1" applyBorder="1" applyAlignment="1"/>
    <xf numFmtId="1" fontId="0" fillId="0" borderId="24" xfId="0" applyNumberFormat="1" applyFont="1" applyBorder="1" applyAlignment="1">
      <alignment horizontal="center" vertical="center" wrapText="1"/>
    </xf>
    <xf numFmtId="169" fontId="0" fillId="0" borderId="22" xfId="0" applyNumberFormat="1" applyFont="1" applyBorder="1" applyAlignment="1">
      <alignment horizontal="center" vertical="center"/>
    </xf>
    <xf numFmtId="1" fontId="0" fillId="0" borderId="22" xfId="0" applyNumberFormat="1" applyFont="1" applyBorder="1" applyAlignment="1">
      <alignment wrapText="1"/>
    </xf>
    <xf numFmtId="0" fontId="12" fillId="0" borderId="0" xfId="0" applyFont="1" applyBorder="1"/>
    <xf numFmtId="0" fontId="2" fillId="2" borderId="28" xfId="0" applyFont="1" applyFill="1" applyBorder="1"/>
    <xf numFmtId="0" fontId="12" fillId="2" borderId="29" xfId="0" applyFont="1" applyFill="1" applyBorder="1"/>
    <xf numFmtId="0" fontId="2" fillId="4" borderId="30" xfId="0" applyFont="1" applyFill="1" applyBorder="1"/>
    <xf numFmtId="0" fontId="12" fillId="0" borderId="31" xfId="0" applyFont="1" applyBorder="1"/>
    <xf numFmtId="0" fontId="2" fillId="4" borderId="32" xfId="0" applyFont="1" applyFill="1" applyBorder="1"/>
    <xf numFmtId="0" fontId="0" fillId="0" borderId="33" xfId="0" applyFont="1" applyBorder="1"/>
    <xf numFmtId="0" fontId="2" fillId="4" borderId="34" xfId="0" applyFont="1" applyFill="1" applyBorder="1"/>
    <xf numFmtId="0" fontId="0" fillId="0" borderId="35" xfId="0" applyFont="1" applyBorder="1"/>
    <xf numFmtId="0" fontId="2" fillId="2" borderId="36" xfId="0" applyFont="1" applyFill="1" applyBorder="1"/>
    <xf numFmtId="0" fontId="2" fillId="2" borderId="37" xfId="0" applyFont="1" applyFill="1" applyBorder="1" applyAlignment="1">
      <alignment wrapText="1"/>
    </xf>
    <xf numFmtId="0" fontId="2"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12" fillId="0" borderId="0" xfId="0" applyFont="1" applyBorder="1" applyAlignment="1">
      <alignment horizontal="center" vertical="center" wrapText="1"/>
    </xf>
    <xf numFmtId="0" fontId="2" fillId="2" borderId="42" xfId="0" applyFont="1" applyFill="1" applyBorder="1"/>
    <xf numFmtId="0" fontId="12" fillId="0" borderId="0" xfId="0" applyFont="1" applyBorder="1" applyAlignment="1">
      <alignment horizontal="left"/>
    </xf>
    <xf numFmtId="0" fontId="12" fillId="0" borderId="0" xfId="0" applyFont="1" applyBorder="1" applyAlignment="1">
      <alignment horizontal="left" wrapText="1"/>
    </xf>
    <xf numFmtId="0" fontId="2" fillId="0" borderId="0" xfId="2" applyFont="1"/>
    <xf numFmtId="0" fontId="1" fillId="0" borderId="0" xfId="2"/>
    <xf numFmtId="0" fontId="0" fillId="0" borderId="1" xfId="0" applyBorder="1" applyAlignment="1"/>
    <xf numFmtId="0" fontId="2" fillId="4" borderId="1" xfId="0" applyFont="1" applyFill="1" applyBorder="1" applyAlignment="1">
      <alignment horizontal="center"/>
    </xf>
    <xf numFmtId="0" fontId="2" fillId="4" borderId="9" xfId="0" applyFont="1" applyFill="1" applyBorder="1" applyAlignment="1">
      <alignment horizontal="center"/>
    </xf>
    <xf numFmtId="0" fontId="2" fillId="9" borderId="1" xfId="0" applyFont="1" applyFill="1" applyBorder="1" applyAlignment="1">
      <alignment horizontal="center"/>
    </xf>
    <xf numFmtId="0" fontId="2" fillId="2" borderId="11" xfId="0" applyFont="1" applyFill="1" applyBorder="1" applyAlignment="1">
      <alignment horizontal="center"/>
    </xf>
    <xf numFmtId="0" fontId="2" fillId="2" borderId="9" xfId="0" applyFont="1" applyFill="1" applyBorder="1" applyAlignment="1">
      <alignment horizontal="center"/>
    </xf>
    <xf numFmtId="0" fontId="0" fillId="0" borderId="1" xfId="0" applyFont="1" applyBorder="1" applyAlignment="1">
      <alignment horizontal="center" vertical="center" wrapText="1"/>
    </xf>
    <xf numFmtId="0" fontId="2" fillId="2" borderId="2" xfId="0" applyFont="1" applyFill="1" applyBorder="1" applyAlignment="1">
      <alignment horizontal="center"/>
    </xf>
    <xf numFmtId="0" fontId="0" fillId="0" borderId="14" xfId="0" applyFont="1" applyBorder="1" applyAlignment="1">
      <alignment horizontal="center" vertical="center" wrapText="1"/>
    </xf>
    <xf numFmtId="0" fontId="0" fillId="0" borderId="1" xfId="0" applyFont="1" applyBorder="1" applyAlignment="1">
      <alignment wrapText="1"/>
    </xf>
    <xf numFmtId="0" fontId="10" fillId="0" borderId="1" xfId="0" applyFont="1" applyBorder="1" applyAlignment="1">
      <alignment horizontal="center" vertical="center" wrapText="1"/>
    </xf>
    <xf numFmtId="167" fontId="0" fillId="0" borderId="1" xfId="0" applyNumberFormat="1" applyFont="1" applyBorder="1" applyAlignment="1">
      <alignment horizontal="center" vertical="center" wrapText="1"/>
    </xf>
    <xf numFmtId="0" fontId="2" fillId="2" borderId="14" xfId="2" applyFont="1" applyFill="1" applyBorder="1" applyAlignment="1">
      <alignment horizontal="center"/>
    </xf>
    <xf numFmtId="0" fontId="2" fillId="2" borderId="1" xfId="2" applyFont="1" applyFill="1" applyBorder="1" applyAlignment="1">
      <alignment horizontal="center"/>
    </xf>
    <xf numFmtId="0" fontId="0" fillId="0" borderId="1" xfId="2" applyFont="1" applyBorder="1" applyAlignment="1">
      <alignment horizontal="center" vertical="center" wrapText="1"/>
    </xf>
    <xf numFmtId="168" fontId="0" fillId="0" borderId="1" xfId="2" applyNumberFormat="1" applyFont="1" applyBorder="1" applyAlignment="1">
      <alignment horizontal="center"/>
    </xf>
    <xf numFmtId="0" fontId="0" fillId="0" borderId="1" xfId="2" applyFont="1" applyBorder="1" applyAlignment="1">
      <alignment horizontal="center" vertical="center"/>
    </xf>
    <xf numFmtId="168" fontId="1" fillId="0" borderId="1" xfId="2" applyNumberFormat="1" applyFont="1" applyBorder="1" applyAlignment="1">
      <alignment horizontal="center"/>
    </xf>
    <xf numFmtId="167" fontId="1" fillId="0" borderId="1" xfId="2" applyNumberFormat="1" applyFont="1" applyBorder="1" applyAlignment="1">
      <alignment horizontal="center" vertical="center"/>
    </xf>
    <xf numFmtId="0" fontId="1" fillId="0" borderId="1" xfId="2" applyFont="1" applyBorder="1" applyAlignment="1">
      <alignment horizontal="center" vertical="center" wrapText="1"/>
    </xf>
    <xf numFmtId="0" fontId="1" fillId="0" borderId="1" xfId="2" applyFont="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11" fillId="0" borderId="15" xfId="0" applyFont="1" applyBorder="1" applyAlignment="1">
      <alignment vertical="top" wrapText="1"/>
    </xf>
    <xf numFmtId="0" fontId="0" fillId="0" borderId="15" xfId="0" applyFont="1" applyBorder="1" applyAlignment="1">
      <alignment vertical="top" wrapText="1"/>
    </xf>
    <xf numFmtId="0" fontId="2" fillId="2" borderId="15" xfId="0" applyFont="1" applyFill="1" applyBorder="1" applyAlignment="1">
      <alignment horizontal="center"/>
    </xf>
    <xf numFmtId="0" fontId="0" fillId="0" borderId="15" xfId="0" applyFont="1" applyBorder="1" applyAlignment="1">
      <alignment horizontal="left" vertical="top" wrapText="1"/>
    </xf>
    <xf numFmtId="0" fontId="10" fillId="0" borderId="15" xfId="0" applyFont="1" applyBorder="1" applyAlignment="1">
      <alignment horizontal="left" vertical="top" wrapText="1"/>
    </xf>
    <xf numFmtId="167" fontId="0" fillId="0" borderId="15" xfId="0" applyNumberFormat="1" applyFont="1" applyBorder="1" applyAlignment="1">
      <alignment horizontal="left" vertical="top" wrapText="1"/>
    </xf>
    <xf numFmtId="0" fontId="2" fillId="14" borderId="26" xfId="0" applyFont="1" applyFill="1" applyBorder="1" applyAlignment="1">
      <alignment horizontal="center"/>
    </xf>
    <xf numFmtId="0" fontId="2" fillId="14" borderId="27" xfId="0" applyFont="1" applyFill="1" applyBorder="1" applyAlignment="1">
      <alignment horizontal="center"/>
    </xf>
    <xf numFmtId="0" fontId="11" fillId="0" borderId="22" xfId="0" applyFont="1" applyBorder="1" applyAlignment="1">
      <alignment horizontal="left" vertical="center" wrapText="1"/>
    </xf>
    <xf numFmtId="0" fontId="0" fillId="0" borderId="22" xfId="0" applyFont="1" applyBorder="1" applyAlignment="1">
      <alignment horizontal="center" vertical="center" wrapText="1"/>
    </xf>
    <xf numFmtId="0" fontId="2" fillId="14" borderId="22" xfId="0" applyFont="1" applyFill="1" applyBorder="1" applyAlignment="1">
      <alignment horizontal="center"/>
    </xf>
    <xf numFmtId="0" fontId="0" fillId="0" borderId="22" xfId="0" applyFont="1" applyBorder="1" applyAlignment="1">
      <alignment horizontal="left" vertical="center" wrapText="1"/>
    </xf>
    <xf numFmtId="0" fontId="0" fillId="0" borderId="22" xfId="0" applyFont="1" applyBorder="1" applyAlignment="1">
      <alignment vertical="center" wrapText="1"/>
    </xf>
    <xf numFmtId="167" fontId="0" fillId="0" borderId="22" xfId="0" applyNumberFormat="1" applyFont="1" applyBorder="1" applyAlignment="1">
      <alignment horizontal="center" vertical="center" wrapText="1"/>
    </xf>
    <xf numFmtId="1" fontId="0" fillId="0" borderId="22" xfId="0" applyNumberFormat="1" applyFont="1" applyBorder="1" applyAlignment="1">
      <alignment horizontal="center" vertical="center" wrapText="1"/>
    </xf>
    <xf numFmtId="15" fontId="0" fillId="0" borderId="22" xfId="0" applyNumberFormat="1" applyFont="1" applyBorder="1" applyAlignment="1">
      <alignment horizontal="center"/>
    </xf>
    <xf numFmtId="1" fontId="0" fillId="0" borderId="22" xfId="0" applyNumberFormat="1" applyFont="1" applyBorder="1" applyAlignment="1">
      <alignment horizontal="center" vertical="center"/>
    </xf>
    <xf numFmtId="169" fontId="0" fillId="0" borderId="22" xfId="0" applyNumberFormat="1" applyFont="1" applyBorder="1" applyAlignment="1">
      <alignment horizontal="center" vertic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12" fillId="0" borderId="40" xfId="0" applyFont="1" applyBorder="1" applyAlignment="1">
      <alignment horizontal="center" vertical="top" wrapText="1"/>
    </xf>
    <xf numFmtId="0" fontId="0" fillId="0" borderId="41" xfId="0" applyFont="1" applyBorder="1" applyAlignment="1">
      <alignment horizontal="justify" vertical="center" wrapText="1"/>
    </xf>
    <xf numFmtId="0" fontId="2" fillId="2" borderId="42" xfId="0" applyFont="1" applyFill="1" applyBorder="1" applyAlignment="1">
      <alignment horizontal="center"/>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13" fillId="0" borderId="43" xfId="0" applyFont="1" applyBorder="1" applyAlignment="1">
      <alignment horizontal="center" vertical="center" wrapText="1"/>
    </xf>
    <xf numFmtId="167" fontId="0" fillId="0" borderId="40" xfId="0" applyNumberFormat="1" applyFont="1" applyBorder="1" applyAlignment="1">
      <alignment horizontal="center" vertical="center" wrapText="1"/>
    </xf>
    <xf numFmtId="0" fontId="2" fillId="2" borderId="36" xfId="2" applyFont="1" applyFill="1" applyBorder="1" applyAlignment="1">
      <alignment horizontal="center"/>
    </xf>
    <xf numFmtId="0" fontId="2" fillId="2" borderId="44" xfId="2" applyFont="1" applyFill="1" applyBorder="1" applyAlignment="1">
      <alignment horizontal="center"/>
    </xf>
    <xf numFmtId="0" fontId="2" fillId="2" borderId="29" xfId="2" applyFont="1" applyFill="1" applyBorder="1" applyAlignment="1">
      <alignment horizontal="center"/>
    </xf>
    <xf numFmtId="0" fontId="0" fillId="0" borderId="28" xfId="2" applyFont="1" applyBorder="1" applyAlignment="1">
      <alignment horizontal="center" vertical="center" wrapText="1"/>
    </xf>
    <xf numFmtId="15" fontId="0" fillId="0" borderId="15" xfId="2" applyNumberFormat="1" applyFont="1" applyBorder="1" applyAlignment="1">
      <alignment horizontal="center"/>
    </xf>
    <xf numFmtId="0" fontId="0" fillId="0" borderId="33" xfId="2" applyFont="1" applyBorder="1" applyAlignment="1">
      <alignment horizontal="center" vertical="center"/>
    </xf>
    <xf numFmtId="0" fontId="0" fillId="0" borderId="34" xfId="2" applyFont="1" applyBorder="1" applyAlignment="1">
      <alignment horizontal="center" vertical="center"/>
    </xf>
    <xf numFmtId="15" fontId="1" fillId="0" borderId="15" xfId="2" applyNumberFormat="1" applyBorder="1" applyAlignment="1">
      <alignment horizontal="center"/>
    </xf>
    <xf numFmtId="0" fontId="0" fillId="0" borderId="32" xfId="2" applyFont="1" applyBorder="1" applyAlignment="1">
      <alignment horizontal="center" vertical="center"/>
    </xf>
    <xf numFmtId="169" fontId="1" fillId="0" borderId="15" xfId="2" applyNumberFormat="1" applyBorder="1" applyAlignment="1">
      <alignment horizontal="center" vertical="center"/>
    </xf>
    <xf numFmtId="0" fontId="1" fillId="0" borderId="33" xfId="2" applyBorder="1" applyAlignment="1">
      <alignment horizontal="center" vertical="center" wrapText="1"/>
    </xf>
    <xf numFmtId="169" fontId="1" fillId="0" borderId="45" xfId="2" applyNumberFormat="1" applyBorder="1" applyAlignment="1">
      <alignment horizontal="center" vertical="center"/>
    </xf>
    <xf numFmtId="0" fontId="1" fillId="0" borderId="35" xfId="2" applyBorder="1" applyAlignment="1">
      <alignment horizontal="center" vertical="center"/>
    </xf>
  </cellXfs>
  <cellStyles count="3">
    <cellStyle name="Hyperlink" xfId="1" builtinId="8"/>
    <cellStyle name="Normal" xfId="0" builtinId="0"/>
    <cellStyle name="TableStyleLight1" xfId="2" customBuiltin="1"/>
  </cellStyles>
  <dxfs count="36">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9900"/>
        </patternFill>
      </fill>
    </dxf>
    <dxf>
      <font>
        <sz val="10"/>
        <color rgb="FF00000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9900"/>
        </patternFill>
      </fill>
    </dxf>
    <dxf>
      <font>
        <sz val="10"/>
        <color rgb="FF00000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9900"/>
        </patternFill>
      </fill>
    </dxf>
    <dxf>
      <font>
        <sz val="10"/>
        <color rgb="FF00000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
      <font>
        <sz val="10"/>
        <name val="Arial"/>
      </font>
      <numFmt numFmtId="0" formatCode="General"/>
      <fill>
        <patternFill>
          <bgColor rgb="FFDD0806"/>
        </patternFill>
      </fill>
    </dxf>
    <dxf>
      <font>
        <sz val="10"/>
        <name val="Arial"/>
      </font>
      <numFmt numFmtId="0" formatCode="General"/>
      <fill>
        <patternFill>
          <bgColor rgb="FFFF6600"/>
        </patternFill>
      </fill>
    </dxf>
    <dxf>
      <font>
        <sz val="10"/>
        <name val="Arial"/>
      </font>
      <numFmt numFmtId="0" formatCode="General"/>
      <fill>
        <patternFill>
          <bgColor rgb="FF1FB714"/>
        </patternFill>
      </fill>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1FB714"/>
      <rgbColor rgb="FF000090"/>
      <rgbColor rgb="FF808000"/>
      <rgbColor rgb="FF800080"/>
      <rgbColor rgb="FF00808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3366FF"/>
      <rgbColor rgb="FF33CCCC"/>
      <rgbColor rgb="FF9BBB59"/>
      <rgbColor rgb="FFFFCC00"/>
      <rgbColor rgb="FFFF9900"/>
      <rgbColor rgb="FFFF6600"/>
      <rgbColor rgb="FF666699"/>
      <rgbColor rgb="FF969696"/>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uktest.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vo.dirac.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pageSetUpPr fitToPage="1"/>
  </sheetPr>
  <dimension ref="A1:AMK25"/>
  <sheetViews>
    <sheetView showGridLines="0" tabSelected="1" topLeftCell="A16" workbookViewId="0">
      <selection activeCell="G24" sqref="G24"/>
    </sheetView>
  </sheetViews>
  <sheetFormatPr baseColWidth="10" defaultColWidth="8.83203125" defaultRowHeight="12" x14ac:dyDescent="0"/>
  <cols>
    <col min="1" max="2" width="8.83203125" style="17"/>
    <col min="3" max="6" width="8.83203125" style="18"/>
    <col min="7" max="1025" width="8.83203125" style="17"/>
  </cols>
  <sheetData>
    <row r="1" spans="1:25">
      <c r="A1"/>
      <c r="B1"/>
      <c r="C1"/>
      <c r="D1"/>
      <c r="E1"/>
      <c r="F1"/>
      <c r="G1"/>
      <c r="H1"/>
      <c r="I1"/>
      <c r="J1"/>
      <c r="K1"/>
      <c r="L1"/>
      <c r="M1"/>
      <c r="N1"/>
      <c r="O1"/>
      <c r="P1"/>
      <c r="Q1"/>
      <c r="Y1"/>
    </row>
    <row r="2" spans="1:25">
      <c r="A2" s="19" t="s">
        <v>0</v>
      </c>
      <c r="B2" s="20"/>
      <c r="C2"/>
      <c r="D2"/>
      <c r="E2"/>
      <c r="F2"/>
      <c r="G2" s="21"/>
      <c r="H2" s="14" t="s">
        <v>1</v>
      </c>
      <c r="I2" s="14"/>
      <c r="J2" s="14"/>
      <c r="K2"/>
      <c r="L2"/>
      <c r="M2"/>
      <c r="N2"/>
      <c r="O2"/>
      <c r="P2"/>
      <c r="Q2"/>
      <c r="Y2"/>
    </row>
    <row r="3" spans="1:25">
      <c r="A3" s="22" t="s">
        <v>2</v>
      </c>
      <c r="B3" s="23" t="s">
        <v>3</v>
      </c>
      <c r="C3"/>
      <c r="D3"/>
      <c r="E3"/>
      <c r="F3"/>
      <c r="G3" s="24"/>
      <c r="H3" s="13" t="s">
        <v>4</v>
      </c>
      <c r="I3" s="13"/>
      <c r="J3" s="13"/>
      <c r="K3"/>
      <c r="L3"/>
      <c r="M3"/>
      <c r="N3"/>
      <c r="O3"/>
      <c r="P3"/>
      <c r="Q3"/>
      <c r="Y3"/>
    </row>
    <row r="4" spans="1:25">
      <c r="A4" s="22" t="s">
        <v>5</v>
      </c>
      <c r="B4" s="23" t="s">
        <v>6</v>
      </c>
      <c r="C4"/>
      <c r="D4"/>
      <c r="E4"/>
      <c r="F4"/>
      <c r="G4" s="25"/>
      <c r="H4" s="12" t="s">
        <v>7</v>
      </c>
      <c r="I4" s="12"/>
      <c r="J4" s="12"/>
      <c r="K4"/>
      <c r="L4"/>
      <c r="M4"/>
      <c r="N4"/>
      <c r="O4"/>
      <c r="P4"/>
      <c r="Q4"/>
      <c r="Y4"/>
    </row>
    <row r="5" spans="1:25">
      <c r="A5" s="22" t="s">
        <v>8</v>
      </c>
      <c r="B5" s="23" t="s">
        <v>9</v>
      </c>
      <c r="C5"/>
      <c r="D5"/>
      <c r="E5"/>
      <c r="F5"/>
      <c r="G5" s="26"/>
      <c r="H5" s="12" t="s">
        <v>10</v>
      </c>
      <c r="I5" s="12"/>
      <c r="J5" s="12"/>
      <c r="K5"/>
      <c r="L5"/>
      <c r="M5"/>
      <c r="N5"/>
      <c r="O5"/>
      <c r="P5"/>
      <c r="Q5"/>
      <c r="Y5"/>
    </row>
    <row r="6" spans="1:25">
      <c r="A6" s="27"/>
      <c r="B6" s="27"/>
      <c r="C6"/>
      <c r="D6"/>
      <c r="E6"/>
      <c r="F6"/>
      <c r="G6" s="28"/>
      <c r="H6" s="11" t="s">
        <v>11</v>
      </c>
      <c r="I6" s="11"/>
      <c r="J6" s="11"/>
      <c r="K6"/>
      <c r="L6"/>
      <c r="M6"/>
      <c r="N6"/>
      <c r="O6"/>
      <c r="P6"/>
      <c r="Q6"/>
      <c r="Y6"/>
    </row>
    <row r="7" spans="1:25">
      <c r="A7"/>
      <c r="B7"/>
      <c r="C7"/>
      <c r="D7"/>
      <c r="E7"/>
      <c r="F7"/>
      <c r="G7"/>
      <c r="H7"/>
      <c r="I7"/>
      <c r="J7"/>
      <c r="K7"/>
      <c r="L7"/>
      <c r="M7"/>
      <c r="N7"/>
      <c r="O7"/>
      <c r="P7"/>
      <c r="Q7"/>
    </row>
    <row r="8" spans="1:25">
      <c r="A8"/>
      <c r="B8"/>
      <c r="C8"/>
      <c r="D8"/>
      <c r="E8"/>
      <c r="F8"/>
      <c r="G8"/>
      <c r="H8"/>
      <c r="I8"/>
      <c r="J8"/>
      <c r="K8"/>
      <c r="L8"/>
      <c r="M8"/>
      <c r="N8"/>
      <c r="O8"/>
      <c r="P8"/>
      <c r="Q8"/>
    </row>
    <row r="9" spans="1:25" ht="12.75" customHeight="1">
      <c r="A9" s="10" t="s">
        <v>12</v>
      </c>
      <c r="B9" s="9" t="s">
        <v>13</v>
      </c>
      <c r="C9" s="8" t="s">
        <v>14</v>
      </c>
      <c r="D9" s="7" t="str">
        <f>Resources!A11</f>
        <v>Lancaster</v>
      </c>
      <c r="E9" s="7"/>
      <c r="F9" s="7"/>
      <c r="G9" s="7" t="str">
        <f>Resources!A12</f>
        <v>Liverpool</v>
      </c>
      <c r="H9" s="7"/>
      <c r="I9" s="7"/>
      <c r="J9" s="7" t="str">
        <f>Resources!A13</f>
        <v>Manchester</v>
      </c>
      <c r="K9" s="7"/>
      <c r="L9" s="7"/>
      <c r="M9" s="7" t="str">
        <f>Resources!A14</f>
        <v>Sheffield</v>
      </c>
      <c r="N9" s="7"/>
      <c r="O9" s="7"/>
      <c r="P9" s="29"/>
      <c r="Q9" s="6" t="s">
        <v>15</v>
      </c>
    </row>
    <row r="10" spans="1:25">
      <c r="A10" s="10"/>
      <c r="B10" s="9"/>
      <c r="C10" s="8"/>
      <c r="D10" s="30" t="s">
        <v>16</v>
      </c>
      <c r="E10" s="31" t="s">
        <v>17</v>
      </c>
      <c r="F10" s="31" t="s">
        <v>18</v>
      </c>
      <c r="G10" s="30" t="s">
        <v>16</v>
      </c>
      <c r="H10" s="31" t="s">
        <v>17</v>
      </c>
      <c r="I10" s="31" t="s">
        <v>18</v>
      </c>
      <c r="J10" s="30" t="s">
        <v>16</v>
      </c>
      <c r="K10" s="31" t="s">
        <v>17</v>
      </c>
      <c r="L10" s="31" t="s">
        <v>18</v>
      </c>
      <c r="M10" s="30" t="s">
        <v>16</v>
      </c>
      <c r="N10" s="31" t="s">
        <v>17</v>
      </c>
      <c r="O10" s="31" t="s">
        <v>18</v>
      </c>
      <c r="P10" s="31" t="s">
        <v>18</v>
      </c>
      <c r="Q10" s="6"/>
    </row>
    <row r="11" spans="1:25" ht="72">
      <c r="A11" s="32" t="s">
        <v>19</v>
      </c>
      <c r="B11" s="33" t="s">
        <v>20</v>
      </c>
      <c r="C11" s="34">
        <v>1</v>
      </c>
      <c r="D11" s="35">
        <v>2</v>
      </c>
      <c r="E11" s="35">
        <v>2</v>
      </c>
      <c r="F11" s="35">
        <f>Resources!G21</f>
        <v>2.5355450236966823</v>
      </c>
      <c r="G11" s="35">
        <v>2.1</v>
      </c>
      <c r="H11" s="35">
        <v>2.1</v>
      </c>
      <c r="I11" s="35">
        <f>Resources!G22</f>
        <v>2.1335149863760217</v>
      </c>
      <c r="J11" s="35">
        <v>1.4</v>
      </c>
      <c r="K11" s="35">
        <v>1.4</v>
      </c>
      <c r="L11" s="35">
        <f>Resources!G23</f>
        <v>1.340508806262231</v>
      </c>
      <c r="M11" s="35">
        <v>1.84</v>
      </c>
      <c r="N11" s="35">
        <v>1.84</v>
      </c>
      <c r="O11" s="35">
        <f>Resources!G24</f>
        <v>1.7813620071684588</v>
      </c>
      <c r="P11" s="35">
        <f>Resources!G25</f>
        <v>1.9068471337579618</v>
      </c>
      <c r="Q11" s="36"/>
    </row>
    <row r="12" spans="1:25" ht="20" customHeight="1">
      <c r="A12" s="32" t="s">
        <v>21</v>
      </c>
      <c r="B12" s="33" t="s">
        <v>22</v>
      </c>
      <c r="C12" s="34">
        <v>1</v>
      </c>
      <c r="D12" s="35">
        <v>5.42</v>
      </c>
      <c r="E12" s="35">
        <v>5.42</v>
      </c>
      <c r="F12" s="35">
        <f>Resources!F21</f>
        <v>5.9956628596212234</v>
      </c>
      <c r="G12" s="35">
        <v>4.1100000000000003</v>
      </c>
      <c r="H12" s="35">
        <v>4.1100000000000003</v>
      </c>
      <c r="I12" s="35">
        <f>Resources!F22</f>
        <v>4.1048768939393936</v>
      </c>
      <c r="J12" s="35">
        <v>4.26</v>
      </c>
      <c r="K12" s="35">
        <v>4.26</v>
      </c>
      <c r="L12" s="35">
        <f>Resources!F23</f>
        <v>3.9544103072348862</v>
      </c>
      <c r="M12" s="35">
        <v>5.6</v>
      </c>
      <c r="N12" s="35">
        <v>5.61</v>
      </c>
      <c r="O12" s="35">
        <f>Resources!F24</f>
        <v>5.6391886059559777</v>
      </c>
      <c r="P12" s="35">
        <f>Resources!F25</f>
        <v>4.7822441102089712</v>
      </c>
      <c r="Q12" s="36"/>
    </row>
    <row r="13" spans="1:25" ht="108">
      <c r="A13" s="32" t="s">
        <v>23</v>
      </c>
      <c r="B13" s="33" t="s">
        <v>24</v>
      </c>
      <c r="C13" s="34" t="s">
        <v>25</v>
      </c>
      <c r="D13" s="35">
        <v>1</v>
      </c>
      <c r="E13" s="35">
        <v>1</v>
      </c>
      <c r="F13" s="35">
        <v>1</v>
      </c>
      <c r="G13" s="35">
        <v>1</v>
      </c>
      <c r="H13" s="35">
        <v>1</v>
      </c>
      <c r="I13" s="35">
        <v>1</v>
      </c>
      <c r="J13" s="35">
        <v>1</v>
      </c>
      <c r="K13" s="35">
        <v>1</v>
      </c>
      <c r="L13" s="35">
        <v>1</v>
      </c>
      <c r="M13" s="35">
        <v>1</v>
      </c>
      <c r="N13" s="35">
        <v>1</v>
      </c>
      <c r="O13" s="35">
        <v>1</v>
      </c>
      <c r="P13" s="35">
        <f>AVERAGE(F13,I13,L13,O13)</f>
        <v>1</v>
      </c>
      <c r="Q13" s="36"/>
    </row>
    <row r="14" spans="1:25" ht="96">
      <c r="A14" s="32" t="s">
        <v>26</v>
      </c>
      <c r="B14" s="33" t="s">
        <v>27</v>
      </c>
      <c r="C14" s="34" t="s">
        <v>25</v>
      </c>
      <c r="D14" s="35">
        <v>1</v>
      </c>
      <c r="E14" s="35">
        <v>1</v>
      </c>
      <c r="F14" s="35">
        <v>1</v>
      </c>
      <c r="G14" s="35">
        <v>1</v>
      </c>
      <c r="H14" s="35">
        <v>1</v>
      </c>
      <c r="I14" s="35">
        <v>1</v>
      </c>
      <c r="J14" s="35">
        <v>1</v>
      </c>
      <c r="K14" s="35">
        <v>1</v>
      </c>
      <c r="L14" s="35">
        <v>1</v>
      </c>
      <c r="M14" s="35">
        <v>1</v>
      </c>
      <c r="N14" s="35">
        <v>1</v>
      </c>
      <c r="O14" s="35">
        <v>1</v>
      </c>
      <c r="P14" s="35">
        <f>AVERAGE(F14,I14,L14,O14)</f>
        <v>1</v>
      </c>
      <c r="Q14" s="36"/>
    </row>
    <row r="15" spans="1:25" ht="96">
      <c r="A15" s="32" t="s">
        <v>28</v>
      </c>
      <c r="B15" s="33" t="s">
        <v>29</v>
      </c>
      <c r="C15" s="34" t="s">
        <v>25</v>
      </c>
      <c r="D15" s="35">
        <v>0.97</v>
      </c>
      <c r="E15" s="35">
        <v>0.99</v>
      </c>
      <c r="F15" s="35">
        <v>0.97</v>
      </c>
      <c r="G15" s="35" t="s">
        <v>30</v>
      </c>
      <c r="H15" s="35" t="s">
        <v>30</v>
      </c>
      <c r="I15" s="35">
        <v>0.5</v>
      </c>
      <c r="J15" s="37">
        <v>1</v>
      </c>
      <c r="K15" s="37">
        <v>0.97</v>
      </c>
      <c r="L15" s="37">
        <v>0</v>
      </c>
      <c r="M15" s="35">
        <v>1</v>
      </c>
      <c r="N15" s="35">
        <v>0.33</v>
      </c>
      <c r="O15" s="35">
        <v>0.1</v>
      </c>
      <c r="P15" s="35">
        <f>AVERAGE(F15,I15,L15,O15)</f>
        <v>0.39250000000000002</v>
      </c>
      <c r="Q15" s="36"/>
    </row>
    <row r="16" spans="1:25" ht="24" customHeight="1">
      <c r="A16" s="32" t="s">
        <v>31</v>
      </c>
      <c r="B16" s="33" t="s">
        <v>32</v>
      </c>
      <c r="C16" s="34">
        <v>0.5</v>
      </c>
      <c r="D16" s="35">
        <v>0.36</v>
      </c>
      <c r="E16" s="35">
        <v>0.24</v>
      </c>
      <c r="F16" s="35">
        <f>Resources!O21</f>
        <v>0.25339480558664584</v>
      </c>
      <c r="G16" s="35">
        <v>0.83</v>
      </c>
      <c r="H16" s="35">
        <v>0.63</v>
      </c>
      <c r="I16" s="35">
        <f>Resources!O22</f>
        <v>0.66534081102395304</v>
      </c>
      <c r="J16" s="35">
        <v>0.8</v>
      </c>
      <c r="K16" s="35">
        <v>0.76</v>
      </c>
      <c r="L16" s="35">
        <f>Resources!O23</f>
        <v>0.50829536192944713</v>
      </c>
      <c r="M16" s="35">
        <v>0.47</v>
      </c>
      <c r="N16" s="35">
        <v>0.33</v>
      </c>
      <c r="O16" s="35">
        <f>Resources!O24</f>
        <v>0.14655392823921831</v>
      </c>
      <c r="P16" s="35">
        <f>Resources!O25</f>
        <v>0.39163251387360049</v>
      </c>
      <c r="Q16" s="33"/>
    </row>
    <row r="17" spans="1:17" ht="20" customHeight="1">
      <c r="A17" s="32" t="s">
        <v>33</v>
      </c>
      <c r="B17" s="33" t="s">
        <v>34</v>
      </c>
      <c r="C17" s="34">
        <v>0.5</v>
      </c>
      <c r="D17" s="35">
        <v>0.43</v>
      </c>
      <c r="E17" s="35">
        <v>0.37</v>
      </c>
      <c r="F17" s="35">
        <f>Resources!N21</f>
        <v>0.26467442705506944</v>
      </c>
      <c r="G17" s="35">
        <v>0.81</v>
      </c>
      <c r="H17" s="35">
        <v>0.66</v>
      </c>
      <c r="I17" s="35">
        <f>Resources!N22</f>
        <v>0.73718862409098296</v>
      </c>
      <c r="J17" s="35">
        <v>0.77</v>
      </c>
      <c r="K17" s="35">
        <v>0.7</v>
      </c>
      <c r="L17" s="35">
        <f>Resources!N23</f>
        <v>0.72180201215288931</v>
      </c>
      <c r="M17" s="35">
        <v>0.42</v>
      </c>
      <c r="N17" s="35">
        <v>0.3</v>
      </c>
      <c r="O17" s="35">
        <f>Resources!N24</f>
        <v>0.30797741979434923</v>
      </c>
      <c r="P17" s="35">
        <f>Resources!N25</f>
        <v>0.49822923557928706</v>
      </c>
      <c r="Q17" s="38"/>
    </row>
    <row r="18" spans="1:17">
      <c r="A18"/>
      <c r="B18"/>
      <c r="K18"/>
    </row>
    <row r="19" spans="1:17">
      <c r="A19"/>
      <c r="B19"/>
      <c r="K19" s="39"/>
    </row>
    <row r="20" spans="1:17">
      <c r="A20"/>
      <c r="B20"/>
    </row>
    <row r="21" spans="1:17">
      <c r="A21"/>
      <c r="B21"/>
    </row>
    <row r="22" spans="1:17">
      <c r="A22"/>
      <c r="B22"/>
    </row>
    <row r="23" spans="1:17">
      <c r="A23"/>
      <c r="B23"/>
    </row>
    <row r="24" spans="1:17">
      <c r="A24" s="17" t="s">
        <v>35</v>
      </c>
      <c r="B24" s="40" t="s">
        <v>36</v>
      </c>
    </row>
    <row r="25" spans="1:17">
      <c r="A25" s="17" t="s">
        <v>28</v>
      </c>
      <c r="B25" s="40" t="s">
        <v>37</v>
      </c>
    </row>
  </sheetData>
  <mergeCells count="13">
    <mergeCell ref="J9:L9"/>
    <mergeCell ref="M9:O9"/>
    <mergeCell ref="Q9:Q10"/>
    <mergeCell ref="A9:A10"/>
    <mergeCell ref="B9:B10"/>
    <mergeCell ref="C9:C10"/>
    <mergeCell ref="D9:F9"/>
    <mergeCell ref="G9:I9"/>
    <mergeCell ref="H2:J2"/>
    <mergeCell ref="H3:J3"/>
    <mergeCell ref="H4:J4"/>
    <mergeCell ref="H5:J5"/>
    <mergeCell ref="H6:J6"/>
  </mergeCells>
  <conditionalFormatting sqref="G11:P12">
    <cfRule type="cellIs" dxfId="35" priority="2" operator="greaterThanOrEqual">
      <formula>1</formula>
    </cfRule>
    <cfRule type="cellIs" dxfId="34" priority="3" operator="greaterThanOrEqual">
      <formula>0.95</formula>
    </cfRule>
    <cfRule type="cellIs" dxfId="33" priority="4" operator="lessThan">
      <formula>0.95</formula>
    </cfRule>
  </conditionalFormatting>
  <conditionalFormatting sqref="G13:P15">
    <cfRule type="cellIs" dxfId="32" priority="5" operator="greaterThanOrEqual">
      <formula>0.95</formula>
    </cfRule>
    <cfRule type="cellIs" dxfId="31" priority="6" operator="greaterThanOrEqual">
      <formula>0.9</formula>
    </cfRule>
    <cfRule type="cellIs" dxfId="30" priority="7" operator="lessThan">
      <formula>0.9</formula>
    </cfRule>
  </conditionalFormatting>
  <conditionalFormatting sqref="G16:P17">
    <cfRule type="cellIs" dxfId="29" priority="8" operator="greaterThanOrEqual">
      <formula>0.5</formula>
    </cfRule>
    <cfRule type="cellIs" dxfId="28" priority="9" operator="greaterThanOrEqual">
      <formula>0.4</formula>
    </cfRule>
    <cfRule type="cellIs" dxfId="27" priority="10" operator="lessThan">
      <formula>0.4</formula>
    </cfRule>
  </conditionalFormatting>
  <conditionalFormatting sqref="D12:F12">
    <cfRule type="cellIs" dxfId="26" priority="11" operator="greaterThanOrEqual">
      <formula>1</formula>
    </cfRule>
    <cfRule type="cellIs" dxfId="25" priority="12" operator="greaterThanOrEqual">
      <formula>0.95</formula>
    </cfRule>
    <cfRule type="cellIs" dxfId="24" priority="13" operator="lessThan">
      <formula>0.95</formula>
    </cfRule>
  </conditionalFormatting>
  <conditionalFormatting sqref="D13:F15">
    <cfRule type="cellIs" dxfId="23" priority="14" operator="greaterThanOrEqual">
      <formula>0.95</formula>
    </cfRule>
    <cfRule type="cellIs" dxfId="22" priority="15" operator="greaterThanOrEqual">
      <formula>0.9</formula>
    </cfRule>
    <cfRule type="cellIs" dxfId="21" priority="16" operator="lessThan">
      <formula>0.9</formula>
    </cfRule>
  </conditionalFormatting>
  <conditionalFormatting sqref="D16:F17">
    <cfRule type="cellIs" dxfId="20" priority="17" operator="greaterThanOrEqual">
      <formula>0.5</formula>
    </cfRule>
    <cfRule type="cellIs" dxfId="19" priority="18" operator="greaterThanOrEqual">
      <formula>0.4</formula>
    </cfRule>
    <cfRule type="cellIs" dxfId="18" priority="19" operator="lessThan">
      <formula>0.4</formula>
    </cfRule>
  </conditionalFormatting>
  <conditionalFormatting sqref="D11:F11">
    <cfRule type="cellIs" dxfId="17" priority="20" operator="greaterThanOrEqual">
      <formula>1</formula>
    </cfRule>
    <cfRule type="cellIs" dxfId="16" priority="21" operator="greaterThanOrEqual">
      <formula>0.95</formula>
    </cfRule>
    <cfRule type="cellIs" dxfId="15" priority="22" operator="lessThan">
      <formula>0.95</formula>
    </cfRule>
  </conditionalFormatting>
  <hyperlinks>
    <hyperlink ref="B25" r:id="rId1"/>
  </hyperlink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pageSetUpPr fitToPage="1"/>
  </sheetPr>
  <dimension ref="A1:AMK39"/>
  <sheetViews>
    <sheetView showGridLines="0" topLeftCell="E10" workbookViewId="0">
      <selection activeCell="H17" sqref="H17"/>
    </sheetView>
  </sheetViews>
  <sheetFormatPr baseColWidth="10" defaultColWidth="8.83203125" defaultRowHeight="12" x14ac:dyDescent="0"/>
  <cols>
    <col min="1" max="1025" width="8.83203125" style="17"/>
  </cols>
  <sheetData>
    <row r="1" spans="1:18">
      <c r="A1"/>
      <c r="B1"/>
      <c r="C1"/>
      <c r="D1"/>
      <c r="E1"/>
      <c r="F1"/>
      <c r="G1"/>
      <c r="H1"/>
      <c r="I1"/>
      <c r="J1"/>
      <c r="K1"/>
      <c r="L1"/>
      <c r="M1"/>
      <c r="N1"/>
      <c r="O1"/>
      <c r="P1"/>
      <c r="Q1"/>
      <c r="R1"/>
    </row>
    <row r="2" spans="1:18">
      <c r="A2" s="6" t="s">
        <v>0</v>
      </c>
      <c r="B2" s="6"/>
      <c r="C2" s="6"/>
      <c r="D2" s="41"/>
      <c r="E2"/>
      <c r="F2"/>
      <c r="G2"/>
      <c r="H2"/>
      <c r="I2"/>
      <c r="J2"/>
      <c r="K2"/>
      <c r="L2"/>
      <c r="M2"/>
      <c r="N2"/>
      <c r="O2"/>
      <c r="P2"/>
      <c r="Q2"/>
      <c r="R2"/>
    </row>
    <row r="3" spans="1:18">
      <c r="A3" s="22" t="s">
        <v>2</v>
      </c>
      <c r="B3" s="5" t="str">
        <f>Metrics!B3</f>
        <v>Tier 2</v>
      </c>
      <c r="C3" s="5"/>
      <c r="D3" s="41"/>
      <c r="E3"/>
      <c r="F3"/>
      <c r="G3"/>
      <c r="H3"/>
      <c r="I3"/>
      <c r="J3"/>
      <c r="K3"/>
      <c r="L3"/>
      <c r="M3"/>
      <c r="N3"/>
      <c r="O3"/>
      <c r="P3"/>
      <c r="Q3"/>
      <c r="R3"/>
    </row>
    <row r="4" spans="1:18">
      <c r="A4" s="22" t="s">
        <v>5</v>
      </c>
      <c r="B4" s="4" t="str">
        <f>Metrics!B4</f>
        <v>Q2 2015</v>
      </c>
      <c r="C4" s="4"/>
      <c r="D4" s="41"/>
      <c r="E4"/>
      <c r="F4"/>
      <c r="G4"/>
      <c r="H4"/>
      <c r="I4" s="42"/>
      <c r="J4"/>
      <c r="K4"/>
      <c r="L4"/>
      <c r="M4"/>
      <c r="N4"/>
      <c r="O4"/>
      <c r="P4"/>
      <c r="Q4"/>
      <c r="R4"/>
    </row>
    <row r="5" spans="1:18">
      <c r="A5" s="22" t="s">
        <v>8</v>
      </c>
      <c r="B5" s="4" t="s">
        <v>9</v>
      </c>
      <c r="C5" s="4"/>
      <c r="D5" s="41"/>
      <c r="E5"/>
      <c r="F5"/>
      <c r="G5"/>
      <c r="H5"/>
      <c r="I5" s="42"/>
      <c r="J5"/>
      <c r="K5"/>
      <c r="L5"/>
      <c r="M5"/>
      <c r="N5"/>
      <c r="O5" s="43"/>
      <c r="P5"/>
      <c r="Q5"/>
      <c r="R5"/>
    </row>
    <row r="6" spans="1:18">
      <c r="A6"/>
      <c r="B6"/>
      <c r="C6"/>
      <c r="D6"/>
      <c r="E6"/>
      <c r="F6"/>
      <c r="G6"/>
      <c r="H6"/>
      <c r="I6" s="42"/>
      <c r="J6"/>
      <c r="K6"/>
      <c r="L6"/>
      <c r="M6"/>
      <c r="N6"/>
      <c r="O6"/>
      <c r="P6"/>
      <c r="Q6"/>
      <c r="R6"/>
    </row>
    <row r="7" spans="1:18">
      <c r="A7"/>
      <c r="B7"/>
      <c r="C7"/>
      <c r="D7"/>
      <c r="E7"/>
      <c r="F7"/>
      <c r="G7"/>
      <c r="H7"/>
      <c r="I7"/>
      <c r="J7"/>
      <c r="K7"/>
      <c r="L7"/>
      <c r="M7"/>
      <c r="N7"/>
      <c r="O7"/>
      <c r="P7"/>
      <c r="Q7"/>
      <c r="R7"/>
    </row>
    <row r="8" spans="1:18">
      <c r="A8"/>
      <c r="B8"/>
      <c r="C8"/>
      <c r="D8"/>
      <c r="E8"/>
      <c r="F8"/>
      <c r="G8"/>
      <c r="H8"/>
      <c r="I8"/>
      <c r="J8"/>
      <c r="K8"/>
      <c r="L8"/>
      <c r="M8"/>
      <c r="N8"/>
      <c r="O8"/>
      <c r="P8"/>
      <c r="Q8"/>
      <c r="R8"/>
    </row>
    <row r="9" spans="1:18">
      <c r="A9" s="44" t="s">
        <v>38</v>
      </c>
      <c r="B9"/>
      <c r="C9"/>
      <c r="D9"/>
      <c r="E9"/>
      <c r="F9"/>
      <c r="G9"/>
      <c r="H9"/>
      <c r="I9"/>
      <c r="J9"/>
      <c r="K9"/>
      <c r="L9"/>
      <c r="M9"/>
      <c r="N9"/>
      <c r="O9"/>
      <c r="P9"/>
      <c r="Q9"/>
      <c r="R9"/>
    </row>
    <row r="10" spans="1:18" ht="49.5" customHeight="1">
      <c r="A10" s="45" t="s">
        <v>39</v>
      </c>
      <c r="B10" s="46" t="s">
        <v>40</v>
      </c>
      <c r="C10" s="47" t="s">
        <v>41</v>
      </c>
      <c r="D10" s="47" t="s">
        <v>42</v>
      </c>
      <c r="E10" s="47" t="s">
        <v>43</v>
      </c>
      <c r="F10" s="47" t="s">
        <v>44</v>
      </c>
      <c r="G10"/>
      <c r="H10" s="3" t="s">
        <v>45</v>
      </c>
      <c r="I10" s="3"/>
      <c r="J10" s="3"/>
      <c r="K10" s="3"/>
      <c r="L10" s="3"/>
      <c r="M10" s="48"/>
      <c r="N10" s="3" t="s">
        <v>46</v>
      </c>
      <c r="O10" s="3"/>
      <c r="P10" s="3"/>
      <c r="Q10" s="3"/>
      <c r="R10" s="3"/>
    </row>
    <row r="11" spans="1:18">
      <c r="A11" s="49" t="s">
        <v>47</v>
      </c>
      <c r="B11" s="23" t="s">
        <v>48</v>
      </c>
      <c r="C11" s="50" t="s">
        <v>48</v>
      </c>
      <c r="D11" s="51" t="s">
        <v>49</v>
      </c>
      <c r="E11" s="51" t="s">
        <v>49</v>
      </c>
      <c r="F11" s="52" t="s">
        <v>50</v>
      </c>
      <c r="G11"/>
      <c r="H11" s="53" t="s">
        <v>39</v>
      </c>
      <c r="I11" s="54">
        <v>42095</v>
      </c>
      <c r="J11" s="54">
        <v>42125</v>
      </c>
      <c r="K11" s="54">
        <v>42156</v>
      </c>
      <c r="L11" s="55" t="s">
        <v>51</v>
      </c>
      <c r="M11"/>
      <c r="N11" s="56" t="s">
        <v>39</v>
      </c>
      <c r="O11" s="57">
        <f>I11</f>
        <v>42095</v>
      </c>
      <c r="P11" s="57">
        <f>J11</f>
        <v>42125</v>
      </c>
      <c r="Q11" s="57">
        <v>42156</v>
      </c>
      <c r="R11" s="58" t="s">
        <v>51</v>
      </c>
    </row>
    <row r="12" spans="1:18">
      <c r="A12" s="49" t="s">
        <v>52</v>
      </c>
      <c r="B12" s="23" t="s">
        <v>48</v>
      </c>
      <c r="C12" s="23" t="s">
        <v>48</v>
      </c>
      <c r="D12" s="23" t="s">
        <v>49</v>
      </c>
      <c r="E12" s="23" t="s">
        <v>53</v>
      </c>
      <c r="F12" s="50" t="s">
        <v>50</v>
      </c>
      <c r="G12" s="27"/>
      <c r="H12" s="59" t="str">
        <f>$A11</f>
        <v>Lancaster</v>
      </c>
      <c r="I12" s="60">
        <v>1342170</v>
      </c>
      <c r="J12" s="60">
        <v>11774552</v>
      </c>
      <c r="K12" s="60">
        <v>10856124</v>
      </c>
      <c r="L12" s="61">
        <f>SUM(I12:K12)</f>
        <v>23972846</v>
      </c>
      <c r="M12"/>
      <c r="N12" s="58" t="str">
        <f>$A11</f>
        <v>Lancaster</v>
      </c>
      <c r="O12" s="60">
        <v>12680808</v>
      </c>
      <c r="P12" s="60">
        <v>6756328</v>
      </c>
      <c r="Q12" s="60">
        <v>3514060</v>
      </c>
      <c r="R12" s="62">
        <f>SUM(O12:Q12)</f>
        <v>22951196</v>
      </c>
    </row>
    <row r="13" spans="1:18">
      <c r="A13" s="49" t="s">
        <v>54</v>
      </c>
      <c r="B13" s="23" t="s">
        <v>48</v>
      </c>
      <c r="C13" s="23" t="s">
        <v>48</v>
      </c>
      <c r="D13" s="23" t="s">
        <v>49</v>
      </c>
      <c r="E13" s="23" t="s">
        <v>49</v>
      </c>
      <c r="F13" s="52" t="s">
        <v>50</v>
      </c>
      <c r="G13"/>
      <c r="H13" s="58" t="str">
        <f>$A12</f>
        <v>Liverpool</v>
      </c>
      <c r="I13" s="17">
        <v>9654820</v>
      </c>
      <c r="J13" s="17">
        <v>8986296</v>
      </c>
      <c r="K13" s="17">
        <v>9275020</v>
      </c>
      <c r="L13" s="63">
        <f>SUM(I13:K13)</f>
        <v>27916136</v>
      </c>
      <c r="M13"/>
      <c r="N13" s="58" t="str">
        <f>$A12</f>
        <v>Liverpool</v>
      </c>
      <c r="O13" s="17">
        <v>9020600</v>
      </c>
      <c r="P13" s="17">
        <v>7755696</v>
      </c>
      <c r="Q13" s="17">
        <v>8419080</v>
      </c>
      <c r="R13" s="62">
        <f>SUM(O13:Q13)</f>
        <v>25195376</v>
      </c>
    </row>
    <row r="14" spans="1:18">
      <c r="A14" s="49" t="s">
        <v>55</v>
      </c>
      <c r="B14" s="23" t="s">
        <v>48</v>
      </c>
      <c r="C14" s="23" t="s">
        <v>48</v>
      </c>
      <c r="D14" s="23" t="s">
        <v>49</v>
      </c>
      <c r="E14" s="23" t="s">
        <v>53</v>
      </c>
      <c r="F14" s="52" t="s">
        <v>50</v>
      </c>
      <c r="G14"/>
      <c r="H14" s="58" t="str">
        <f>$A13</f>
        <v>Manchester</v>
      </c>
      <c r="I14" s="17">
        <v>18186988</v>
      </c>
      <c r="J14" s="17">
        <v>19154052</v>
      </c>
      <c r="K14" s="17">
        <v>19268044</v>
      </c>
      <c r="L14" s="63">
        <f>SUM(I14:K14)</f>
        <v>56609084</v>
      </c>
      <c r="M14"/>
      <c r="N14" s="58" t="str">
        <f>$A13</f>
        <v>Manchester</v>
      </c>
      <c r="O14" s="17">
        <v>17896336</v>
      </c>
      <c r="P14" s="17">
        <v>14793796</v>
      </c>
      <c r="Q14" s="17">
        <v>7174172</v>
      </c>
      <c r="R14" s="62">
        <f>SUM(O14:Q14)</f>
        <v>39864304</v>
      </c>
    </row>
    <row r="15" spans="1:18">
      <c r="A15" s="64"/>
      <c r="B15" s="36"/>
      <c r="C15" s="36"/>
      <c r="D15" s="36"/>
      <c r="E15" s="36"/>
      <c r="F15" s="36"/>
      <c r="G15"/>
      <c r="H15" s="58" t="str">
        <f>$A14</f>
        <v>Sheffield</v>
      </c>
      <c r="I15" s="17">
        <v>3341820</v>
      </c>
      <c r="J15" s="17">
        <v>2605992</v>
      </c>
      <c r="K15" s="17">
        <v>2840676</v>
      </c>
      <c r="L15" s="63">
        <f>SUM(I15:K15)</f>
        <v>8788488</v>
      </c>
      <c r="M15"/>
      <c r="N15" s="58" t="str">
        <f>$A14</f>
        <v>Sheffield</v>
      </c>
      <c r="O15" s="17">
        <v>1841644</v>
      </c>
      <c r="P15" s="17">
        <v>1225164</v>
      </c>
      <c r="Q15" s="17">
        <v>1115276</v>
      </c>
      <c r="R15" s="62">
        <f>SUM(O15:Q15)</f>
        <v>4182084</v>
      </c>
    </row>
    <row r="16" spans="1:18">
      <c r="A16"/>
      <c r="B16"/>
      <c r="C16"/>
      <c r="D16"/>
      <c r="E16"/>
      <c r="F16"/>
      <c r="G16"/>
      <c r="H16" s="58" t="s">
        <v>56</v>
      </c>
      <c r="I16" s="62">
        <f>SUM(I12:I14)</f>
        <v>29183978</v>
      </c>
      <c r="J16" s="62">
        <f>SUM(J12:J14)</f>
        <v>39914900</v>
      </c>
      <c r="K16" s="62">
        <f>SUM(K12:K14)</f>
        <v>39399188</v>
      </c>
      <c r="L16" s="65">
        <f>SUM(I16:K16)</f>
        <v>108498066</v>
      </c>
      <c r="M16"/>
      <c r="N16" s="58" t="s">
        <v>51</v>
      </c>
      <c r="O16" s="62">
        <f>SUM(O12:O15)</f>
        <v>41439388</v>
      </c>
      <c r="P16" s="62">
        <f>SUM(P12:P15)</f>
        <v>30530984</v>
      </c>
      <c r="Q16" s="62">
        <f>SUM(Q12:Q15)</f>
        <v>20222588</v>
      </c>
      <c r="R16" s="62">
        <f>SUM(R12:R15)</f>
        <v>92192960</v>
      </c>
    </row>
    <row r="17" spans="1:15">
      <c r="A17" s="44" t="s">
        <v>57</v>
      </c>
      <c r="B17"/>
      <c r="C17"/>
      <c r="D17"/>
      <c r="E17"/>
      <c r="F17"/>
      <c r="G17"/>
      <c r="H17" s="17" t="s">
        <v>58</v>
      </c>
      <c r="I17"/>
      <c r="J17"/>
      <c r="K17"/>
      <c r="L17"/>
      <c r="M17"/>
      <c r="N17"/>
      <c r="O17"/>
    </row>
    <row r="18" spans="1:15" ht="13.5" customHeight="1">
      <c r="A18"/>
      <c r="B18"/>
      <c r="C18"/>
      <c r="D18"/>
      <c r="E18"/>
      <c r="F18"/>
      <c r="G18"/>
      <c r="H18"/>
      <c r="I18"/>
      <c r="J18"/>
      <c r="K18"/>
      <c r="L18"/>
      <c r="M18"/>
      <c r="N18"/>
      <c r="O18"/>
    </row>
    <row r="19" spans="1:15" ht="28.5" customHeight="1">
      <c r="A19" s="45"/>
      <c r="B19" s="2" t="s">
        <v>59</v>
      </c>
      <c r="C19" s="2"/>
      <c r="D19" s="1" t="s">
        <v>60</v>
      </c>
      <c r="E19" s="1"/>
      <c r="F19" s="2" t="s">
        <v>61</v>
      </c>
      <c r="G19" s="2"/>
      <c r="H19" s="2"/>
      <c r="I19" s="2"/>
      <c r="J19" s="2"/>
      <c r="K19" s="2"/>
      <c r="L19" s="2"/>
      <c r="M19" s="2"/>
      <c r="N19" s="2"/>
      <c r="O19" s="2"/>
    </row>
    <row r="20" spans="1:15" ht="72">
      <c r="A20" s="66" t="s">
        <v>39</v>
      </c>
      <c r="B20" s="67" t="s">
        <v>62</v>
      </c>
      <c r="C20" s="68" t="s">
        <v>63</v>
      </c>
      <c r="D20" s="69" t="s">
        <v>64</v>
      </c>
      <c r="E20" s="70" t="s">
        <v>63</v>
      </c>
      <c r="F20" s="71" t="s">
        <v>65</v>
      </c>
      <c r="G20" s="71" t="s">
        <v>66</v>
      </c>
      <c r="H20" s="71" t="s">
        <v>67</v>
      </c>
      <c r="I20" s="71" t="s">
        <v>68</v>
      </c>
      <c r="J20" s="71" t="s">
        <v>69</v>
      </c>
      <c r="K20" s="71" t="s">
        <v>70</v>
      </c>
      <c r="L20" s="71" t="s">
        <v>71</v>
      </c>
      <c r="M20" s="71" t="s">
        <v>72</v>
      </c>
      <c r="N20" s="71" t="s">
        <v>73</v>
      </c>
      <c r="O20" s="71" t="s">
        <v>74</v>
      </c>
    </row>
    <row r="21" spans="1:15">
      <c r="A21" s="72" t="str">
        <f>A11</f>
        <v>Lancaster</v>
      </c>
      <c r="B21" s="60">
        <v>41472</v>
      </c>
      <c r="C21" s="60">
        <v>2140</v>
      </c>
      <c r="D21" s="73">
        <v>6917</v>
      </c>
      <c r="E21" s="73">
        <v>844</v>
      </c>
      <c r="F21" s="74">
        <f t="shared" ref="F21:G25" si="0">B21/D21</f>
        <v>5.9956628596212234</v>
      </c>
      <c r="G21" s="74">
        <f t="shared" si="0"/>
        <v>2.5355450236966823</v>
      </c>
      <c r="H21" s="75">
        <f>(B21/$B$25)</f>
        <v>0.38475882991455368</v>
      </c>
      <c r="I21" s="75">
        <f>(C21/$C$25)</f>
        <v>0.44676409185803756</v>
      </c>
      <c r="J21" s="76">
        <f>L12</f>
        <v>23972846</v>
      </c>
      <c r="K21" s="75">
        <f>J21/J25</f>
        <v>0.20439551834731201</v>
      </c>
      <c r="L21" s="77">
        <v>2184</v>
      </c>
      <c r="M21" s="77">
        <f>L21*B21</f>
        <v>90574848</v>
      </c>
      <c r="N21" s="75">
        <f>J21/M21</f>
        <v>0.26467442705506944</v>
      </c>
      <c r="O21" s="75">
        <f>R12/M21</f>
        <v>0.25339480558664584</v>
      </c>
    </row>
    <row r="22" spans="1:15">
      <c r="A22" s="72" t="str">
        <f>A12</f>
        <v>Liverpool</v>
      </c>
      <c r="B22" s="38">
        <v>17339</v>
      </c>
      <c r="C22" s="38">
        <v>783</v>
      </c>
      <c r="D22" s="73">
        <v>4224</v>
      </c>
      <c r="E22" s="73">
        <v>367</v>
      </c>
      <c r="F22" s="74">
        <f t="shared" si="0"/>
        <v>4.1048768939393936</v>
      </c>
      <c r="G22" s="74">
        <f t="shared" si="0"/>
        <v>2.1335149863760217</v>
      </c>
      <c r="H22" s="75">
        <f>(B22/$B$25)</f>
        <v>0.16086355497416199</v>
      </c>
      <c r="I22" s="75">
        <f>(C22/$C$25)</f>
        <v>0.16346555323590814</v>
      </c>
      <c r="J22" s="76">
        <f>L13</f>
        <v>27916136</v>
      </c>
      <c r="K22" s="75">
        <f>J22/$J$25</f>
        <v>0.23801650784283424</v>
      </c>
      <c r="L22" s="77">
        <f>$L$21</f>
        <v>2184</v>
      </c>
      <c r="M22" s="77">
        <f>L22*B22</f>
        <v>37868376</v>
      </c>
      <c r="N22" s="75">
        <f>J22/M22</f>
        <v>0.73718862409098296</v>
      </c>
      <c r="O22" s="75">
        <f>R13/M22</f>
        <v>0.66534081102395304</v>
      </c>
    </row>
    <row r="23" spans="1:15">
      <c r="A23" s="72" t="str">
        <f>A13</f>
        <v>Manchester</v>
      </c>
      <c r="B23" s="38">
        <v>35910</v>
      </c>
      <c r="C23" s="38">
        <v>1370</v>
      </c>
      <c r="D23" s="73">
        <v>9081</v>
      </c>
      <c r="E23" s="73">
        <v>1022</v>
      </c>
      <c r="F23" s="74">
        <f t="shared" si="0"/>
        <v>3.9544103072348862</v>
      </c>
      <c r="G23" s="74">
        <f t="shared" si="0"/>
        <v>1.340508806262231</v>
      </c>
      <c r="H23" s="75">
        <f>(B23/$B$25)</f>
        <v>0.33315705975674248</v>
      </c>
      <c r="I23" s="75">
        <f>(C23/$C$25)</f>
        <v>0.28601252609603339</v>
      </c>
      <c r="J23" s="76">
        <f>L14</f>
        <v>56609084</v>
      </c>
      <c r="K23" s="75">
        <f>J23/$J$25</f>
        <v>0.48265621308986534</v>
      </c>
      <c r="L23" s="77">
        <f>$L$21</f>
        <v>2184</v>
      </c>
      <c r="M23" s="77">
        <f>L23*B23</f>
        <v>78427440</v>
      </c>
      <c r="N23" s="75">
        <f>J23/M23</f>
        <v>0.72180201215288931</v>
      </c>
      <c r="O23" s="75">
        <f>R14/M23</f>
        <v>0.50829536192944713</v>
      </c>
    </row>
    <row r="24" spans="1:15">
      <c r="A24" s="72" t="str">
        <f>A14</f>
        <v>Sheffield</v>
      </c>
      <c r="B24" s="38">
        <v>13066</v>
      </c>
      <c r="C24" s="38">
        <v>497</v>
      </c>
      <c r="D24" s="73">
        <v>2317</v>
      </c>
      <c r="E24" s="73">
        <v>279</v>
      </c>
      <c r="F24" s="74">
        <f t="shared" si="0"/>
        <v>5.6391886059559777</v>
      </c>
      <c r="G24" s="74">
        <f t="shared" si="0"/>
        <v>1.7813620071684588</v>
      </c>
      <c r="H24" s="75">
        <f>(B24/$B$25)</f>
        <v>0.12122055535454183</v>
      </c>
      <c r="I24" s="75">
        <f>(C24/$C$25)</f>
        <v>0.10375782881002088</v>
      </c>
      <c r="J24" s="76">
        <f>L15</f>
        <v>8788488</v>
      </c>
      <c r="K24" s="75">
        <f>J24/$J$25</f>
        <v>7.4931760719988416E-2</v>
      </c>
      <c r="L24" s="77">
        <f>$L$21</f>
        <v>2184</v>
      </c>
      <c r="M24" s="77">
        <f>L24*B24</f>
        <v>28536144</v>
      </c>
      <c r="N24" s="75">
        <f>J24/M24</f>
        <v>0.30797741979434923</v>
      </c>
      <c r="O24" s="75">
        <f>R15/M24</f>
        <v>0.14655392823921831</v>
      </c>
    </row>
    <row r="25" spans="1:15">
      <c r="A25" s="58" t="s">
        <v>75</v>
      </c>
      <c r="B25" s="23">
        <f>SUM(B21:B24)</f>
        <v>107787</v>
      </c>
      <c r="C25" s="36">
        <f>SUM(C21:C24)</f>
        <v>4790</v>
      </c>
      <c r="D25" s="76">
        <f>SUM(D21:D24)</f>
        <v>22539</v>
      </c>
      <c r="E25" s="78">
        <f>SUM(E21:E24)</f>
        <v>2512</v>
      </c>
      <c r="F25" s="74">
        <f t="shared" si="0"/>
        <v>4.7822441102089712</v>
      </c>
      <c r="G25" s="74">
        <f t="shared" si="0"/>
        <v>1.9068471337579618</v>
      </c>
      <c r="H25" s="75">
        <f>(B25/$B$25)</f>
        <v>1</v>
      </c>
      <c r="I25" s="75">
        <f>(C25/$C$25)</f>
        <v>1</v>
      </c>
      <c r="J25" s="62">
        <f>SUM(J21:J24)</f>
        <v>117286554</v>
      </c>
      <c r="K25" s="75">
        <f>J25/$J$25</f>
        <v>1</v>
      </c>
      <c r="L25" s="77">
        <f>$L$21</f>
        <v>2184</v>
      </c>
      <c r="M25" s="77">
        <f>L25*B25</f>
        <v>235406808</v>
      </c>
      <c r="N25" s="75">
        <f>J25/M25</f>
        <v>0.49822923557928706</v>
      </c>
      <c r="O25" s="75">
        <f>R16/M25</f>
        <v>0.39163251387360049</v>
      </c>
    </row>
    <row r="26" spans="1:15">
      <c r="A26"/>
      <c r="B26"/>
      <c r="C26"/>
      <c r="D26"/>
      <c r="E26"/>
      <c r="F26"/>
      <c r="G26"/>
      <c r="H26"/>
      <c r="K26"/>
      <c r="L26"/>
      <c r="M26"/>
      <c r="N26"/>
      <c r="O26"/>
    </row>
    <row r="27" spans="1:15">
      <c r="A27"/>
      <c r="B27"/>
      <c r="C27"/>
      <c r="D27"/>
      <c r="E27"/>
      <c r="F27" s="79"/>
      <c r="G27"/>
      <c r="H27"/>
      <c r="K27"/>
      <c r="L27"/>
      <c r="M27"/>
      <c r="N27"/>
      <c r="O27"/>
    </row>
    <row r="28" spans="1:15">
      <c r="A28"/>
      <c r="B28"/>
      <c r="C28"/>
      <c r="D28"/>
      <c r="E28"/>
      <c r="F28"/>
      <c r="G28"/>
      <c r="H28"/>
      <c r="K28" s="79" t="s">
        <v>76</v>
      </c>
      <c r="L28" s="16" t="s">
        <v>77</v>
      </c>
      <c r="M28" s="16"/>
      <c r="N28"/>
      <c r="O28" s="42"/>
    </row>
    <row r="29" spans="1:15">
      <c r="A29"/>
      <c r="B29"/>
      <c r="C29"/>
      <c r="D29" s="27"/>
      <c r="E29" s="27"/>
      <c r="F29" s="80"/>
      <c r="G29" s="42"/>
      <c r="H29" s="42"/>
      <c r="K29" s="79" t="s">
        <v>78</v>
      </c>
      <c r="L29" s="17">
        <v>2184</v>
      </c>
      <c r="N29"/>
    </row>
    <row r="30" spans="1:15">
      <c r="A30" s="38" t="s">
        <v>39</v>
      </c>
      <c r="B30" s="15" t="s">
        <v>79</v>
      </c>
      <c r="C30" s="15"/>
      <c r="D30" s="15"/>
      <c r="E30" s="79" t="s">
        <v>80</v>
      </c>
      <c r="F30" s="80"/>
      <c r="G30" s="42"/>
      <c r="H30" s="42"/>
      <c r="K30" s="79" t="s">
        <v>81</v>
      </c>
      <c r="L30" s="17">
        <v>2208</v>
      </c>
      <c r="N30"/>
    </row>
    <row r="31" spans="1:15">
      <c r="A31" s="38"/>
      <c r="B31" s="81" t="s">
        <v>82</v>
      </c>
      <c r="C31" s="81" t="s">
        <v>83</v>
      </c>
      <c r="D31" s="81" t="s">
        <v>84</v>
      </c>
      <c r="E31" s="81" t="s">
        <v>85</v>
      </c>
      <c r="F31" s="82"/>
      <c r="K31" s="79" t="s">
        <v>86</v>
      </c>
      <c r="L31" s="17">
        <v>2208</v>
      </c>
      <c r="N31"/>
    </row>
    <row r="32" spans="1:15" ht="24">
      <c r="A32" s="38" t="str">
        <f>A11</f>
        <v>Lancaster</v>
      </c>
      <c r="B32" s="38">
        <v>2880</v>
      </c>
      <c r="C32" s="83">
        <v>43905</v>
      </c>
      <c r="D32" s="60">
        <v>2140</v>
      </c>
      <c r="E32" s="84" t="s">
        <v>30</v>
      </c>
      <c r="F32" s="82" t="str">
        <f>A11</f>
        <v>Lancaster</v>
      </c>
      <c r="N32" s="48"/>
    </row>
    <row r="33" spans="1:6">
      <c r="A33" s="38" t="str">
        <f>A12</f>
        <v>Liverpool</v>
      </c>
      <c r="B33" s="38">
        <v>1383</v>
      </c>
      <c r="C33" s="83">
        <v>17337</v>
      </c>
      <c r="D33" s="38">
        <v>783</v>
      </c>
      <c r="E33" s="84" t="s">
        <v>30</v>
      </c>
      <c r="F33" s="82" t="str">
        <f>A12</f>
        <v>Liverpool</v>
      </c>
    </row>
    <row r="34" spans="1:6" ht="24">
      <c r="A34" s="38" t="str">
        <f>A13</f>
        <v>Manchester</v>
      </c>
      <c r="B34" s="38">
        <v>3646</v>
      </c>
      <c r="C34" s="83">
        <v>35910</v>
      </c>
      <c r="D34" s="38">
        <v>1370</v>
      </c>
      <c r="E34" s="84" t="s">
        <v>30</v>
      </c>
      <c r="F34" s="82" t="str">
        <f>A13</f>
        <v>Manchester</v>
      </c>
    </row>
    <row r="35" spans="1:6">
      <c r="A35" s="38" t="str">
        <f>A14</f>
        <v>Sheffield</v>
      </c>
      <c r="B35" s="38">
        <v>1071</v>
      </c>
      <c r="C35" s="83">
        <v>13066</v>
      </c>
      <c r="D35" s="38">
        <v>497</v>
      </c>
      <c r="E35" s="84" t="s">
        <v>30</v>
      </c>
      <c r="F35" s="82" t="str">
        <f>A14</f>
        <v>Sheffield</v>
      </c>
    </row>
    <row r="36" spans="1:6">
      <c r="A36" s="38" t="s">
        <v>75</v>
      </c>
      <c r="B36" s="38">
        <f>SUM(B32:B35)</f>
        <v>8980</v>
      </c>
      <c r="C36" s="85">
        <f>SUM(C32:C35)</f>
        <v>110218</v>
      </c>
      <c r="D36" s="85">
        <f>SUM(D32:D35)</f>
        <v>4790</v>
      </c>
      <c r="E36" s="23">
        <f>SUM(E32:E35)</f>
        <v>0</v>
      </c>
      <c r="F36"/>
    </row>
    <row r="37" spans="1:6">
      <c r="A37"/>
      <c r="E37" s="23">
        <f>SUM(E33:E36)</f>
        <v>0</v>
      </c>
      <c r="F37" s="17" t="s">
        <v>87</v>
      </c>
    </row>
    <row r="38" spans="1:6">
      <c r="A38" s="79" t="s">
        <v>88</v>
      </c>
    </row>
    <row r="39" spans="1:6">
      <c r="A39" s="79" t="s">
        <v>89</v>
      </c>
    </row>
  </sheetData>
  <mergeCells count="11">
    <mergeCell ref="B30:D30"/>
    <mergeCell ref="N10:R10"/>
    <mergeCell ref="B19:C19"/>
    <mergeCell ref="D19:E19"/>
    <mergeCell ref="F19:O19"/>
    <mergeCell ref="L28:M28"/>
    <mergeCell ref="A2:C2"/>
    <mergeCell ref="B3:C3"/>
    <mergeCell ref="B4:C4"/>
    <mergeCell ref="B5:C5"/>
    <mergeCell ref="H10:L10"/>
  </mergeCells>
  <conditionalFormatting sqref="C25">
    <cfRule type="cellIs" dxfId="14" priority="2" operator="greaterThanOrEqual">
      <formula>E25</formula>
    </cfRule>
    <cfRule type="cellIs" dxfId="13" priority="3" operator="lessThan">
      <formula>E25</formula>
    </cfRule>
  </conditionalFormatting>
  <conditionalFormatting sqref="F21:G25">
    <cfRule type="cellIs" dxfId="12" priority="4" operator="greaterThanOrEqual">
      <formula>1</formula>
    </cfRule>
    <cfRule type="cellIs" dxfId="11" priority="5" operator="greaterThanOrEqual">
      <formula>0.95</formula>
    </cfRule>
    <cfRule type="cellIs" dxfId="10" priority="6" operator="lessThan">
      <formula>0.95</formula>
    </cfRule>
  </conditionalFormatting>
  <conditionalFormatting sqref="D36">
    <cfRule type="cellIs" dxfId="9" priority="7" operator="between">
      <formula>1.1*C22</formula>
      <formula>1.2*C22</formula>
    </cfRule>
    <cfRule type="cellIs" dxfId="8" priority="8" operator="between">
      <formula>0.9*C22</formula>
      <formula>0.8*C22</formula>
    </cfRule>
    <cfRule type="cellIs" dxfId="7" priority="9" operator="lessThan">
      <formula>0.8*C22</formula>
    </cfRule>
  </conditionalFormatting>
  <conditionalFormatting sqref="C36">
    <cfRule type="cellIs" dxfId="6" priority="10" operator="between">
      <formula>1.1*B22</formula>
      <formula>1.2*B22</formula>
    </cfRule>
    <cfRule type="cellIs" dxfId="5" priority="11" operator="between">
      <formula>0.9*B22</formula>
      <formula>0.8*B22</formula>
    </cfRule>
    <cfRule type="cellIs" dxfId="4" priority="12" operator="lessThan">
      <formula>0.8*B22</formula>
    </cfRule>
  </conditionalFormatting>
  <conditionalFormatting sqref="C32:C35">
    <cfRule type="cellIs" dxfId="3" priority="13" operator="between">
      <formula>1.1*B21</formula>
      <formula>1.2*B21</formula>
    </cfRule>
    <cfRule type="cellIs" dxfId="2" priority="14" operator="between">
      <formula>0.9*B21</formula>
      <formula>0.8*B21</formula>
    </cfRule>
    <cfRule type="cellIs" dxfId="1" priority="15" operator="lessThan">
      <formula>0.8*B21</formula>
    </cfRule>
    <cfRule type="cellIs" dxfId="0" priority="16" operator="greaterThan">
      <formula>1.2*B21</formula>
    </cfRule>
  </conditionalFormatting>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pageSetUpPr fitToPage="1"/>
  </sheetPr>
  <dimension ref="A1:AMK26"/>
  <sheetViews>
    <sheetView showGridLines="0" topLeftCell="A5" workbookViewId="0">
      <selection activeCell="A16" sqref="A16"/>
    </sheetView>
  </sheetViews>
  <sheetFormatPr baseColWidth="10" defaultColWidth="8.83203125" defaultRowHeight="12" x14ac:dyDescent="0"/>
  <cols>
    <col min="1" max="1025" width="8.83203125" style="17"/>
  </cols>
  <sheetData>
    <row r="1" spans="2:37">
      <c r="B1"/>
      <c r="C1"/>
      <c r="D1"/>
      <c r="E1"/>
      <c r="F1"/>
      <c r="G1"/>
      <c r="H1"/>
      <c r="I1"/>
      <c r="J1"/>
      <c r="K1"/>
      <c r="L1"/>
      <c r="M1"/>
      <c r="N1"/>
      <c r="O1"/>
      <c r="P1"/>
      <c r="Q1"/>
      <c r="R1"/>
      <c r="S1"/>
      <c r="T1"/>
      <c r="U1"/>
      <c r="V1"/>
      <c r="W1"/>
      <c r="X1"/>
      <c r="Y1"/>
      <c r="Z1"/>
      <c r="AA1"/>
      <c r="AB1"/>
      <c r="AC1"/>
      <c r="AD1"/>
      <c r="AE1"/>
      <c r="AF1"/>
      <c r="AG1"/>
      <c r="AH1"/>
      <c r="AI1"/>
      <c r="AJ1"/>
      <c r="AK1"/>
    </row>
    <row r="2" spans="2:37">
      <c r="B2" s="6" t="s">
        <v>0</v>
      </c>
      <c r="C2" s="6"/>
      <c r="D2" s="6"/>
      <c r="E2" s="6"/>
      <c r="F2" s="6"/>
      <c r="G2"/>
      <c r="H2"/>
      <c r="I2"/>
      <c r="J2"/>
      <c r="K2"/>
      <c r="L2"/>
      <c r="M2"/>
      <c r="N2"/>
      <c r="O2"/>
      <c r="P2"/>
      <c r="Q2"/>
      <c r="R2"/>
      <c r="S2"/>
      <c r="T2"/>
      <c r="U2"/>
      <c r="V2"/>
      <c r="W2"/>
      <c r="X2"/>
      <c r="Y2"/>
      <c r="Z2"/>
      <c r="AA2"/>
      <c r="AB2"/>
      <c r="AC2"/>
      <c r="AD2"/>
      <c r="AE2"/>
      <c r="AF2"/>
      <c r="AG2"/>
      <c r="AH2"/>
      <c r="AI2"/>
      <c r="AJ2"/>
      <c r="AK2"/>
    </row>
    <row r="3" spans="2:37">
      <c r="B3" s="22" t="s">
        <v>2</v>
      </c>
      <c r="C3" s="188" t="str">
        <f>Metrics!B3</f>
        <v>Tier 2</v>
      </c>
      <c r="D3" s="188"/>
      <c r="E3" s="188"/>
      <c r="F3" s="188"/>
      <c r="G3"/>
      <c r="H3"/>
      <c r="I3"/>
      <c r="J3"/>
      <c r="K3"/>
      <c r="L3"/>
      <c r="M3"/>
      <c r="N3"/>
      <c r="O3"/>
      <c r="P3"/>
      <c r="Q3"/>
      <c r="R3"/>
      <c r="S3"/>
      <c r="T3"/>
      <c r="U3"/>
      <c r="V3"/>
      <c r="W3"/>
      <c r="X3"/>
      <c r="Y3"/>
      <c r="Z3"/>
      <c r="AA3"/>
      <c r="AB3"/>
      <c r="AC3"/>
      <c r="AD3"/>
      <c r="AE3"/>
      <c r="AF3"/>
      <c r="AG3"/>
      <c r="AH3"/>
      <c r="AI3"/>
      <c r="AJ3"/>
      <c r="AK3"/>
    </row>
    <row r="4" spans="2:37">
      <c r="B4" s="22" t="s">
        <v>5</v>
      </c>
      <c r="C4" s="188" t="str">
        <f>Metrics!B4</f>
        <v>Q2 2015</v>
      </c>
      <c r="D4" s="188"/>
      <c r="E4" s="188"/>
      <c r="F4" s="188"/>
      <c r="G4"/>
      <c r="H4"/>
      <c r="I4"/>
      <c r="J4"/>
      <c r="K4"/>
      <c r="L4"/>
      <c r="M4"/>
      <c r="N4"/>
      <c r="O4"/>
      <c r="P4"/>
      <c r="Q4"/>
      <c r="R4"/>
      <c r="S4"/>
      <c r="T4"/>
      <c r="U4"/>
      <c r="V4"/>
      <c r="W4"/>
      <c r="X4"/>
      <c r="Y4"/>
      <c r="Z4"/>
      <c r="AA4"/>
      <c r="AB4"/>
      <c r="AC4"/>
      <c r="AD4"/>
      <c r="AE4"/>
      <c r="AF4"/>
      <c r="AG4"/>
      <c r="AH4"/>
      <c r="AI4"/>
      <c r="AJ4"/>
      <c r="AK4"/>
    </row>
    <row r="5" spans="2:37">
      <c r="B5" s="22" t="s">
        <v>8</v>
      </c>
      <c r="C5" s="188" t="str">
        <f>Metrics!B5</f>
        <v>Matt Doidge</v>
      </c>
      <c r="D5" s="188"/>
      <c r="E5" s="188"/>
      <c r="F5" s="188"/>
      <c r="G5"/>
      <c r="H5"/>
      <c r="I5"/>
      <c r="J5"/>
      <c r="K5"/>
      <c r="L5"/>
      <c r="M5"/>
      <c r="N5"/>
      <c r="O5"/>
      <c r="P5"/>
      <c r="Q5"/>
      <c r="R5"/>
      <c r="S5"/>
      <c r="T5"/>
      <c r="U5"/>
      <c r="V5"/>
      <c r="W5"/>
      <c r="X5"/>
      <c r="Y5"/>
      <c r="Z5"/>
      <c r="AA5"/>
      <c r="AB5"/>
      <c r="AC5"/>
      <c r="AD5"/>
      <c r="AE5"/>
      <c r="AF5"/>
      <c r="AG5"/>
      <c r="AH5"/>
      <c r="AI5"/>
      <c r="AJ5"/>
      <c r="AK5"/>
    </row>
    <row r="6" spans="2:37">
      <c r="B6" s="86"/>
      <c r="C6" s="87"/>
      <c r="D6" s="87"/>
      <c r="E6" s="87"/>
      <c r="F6" s="87"/>
      <c r="G6"/>
      <c r="H6"/>
      <c r="I6"/>
      <c r="J6"/>
      <c r="K6"/>
      <c r="L6"/>
      <c r="M6"/>
      <c r="N6"/>
      <c r="O6"/>
      <c r="P6"/>
      <c r="Q6"/>
      <c r="R6"/>
      <c r="S6"/>
      <c r="T6"/>
      <c r="U6"/>
      <c r="V6"/>
      <c r="W6"/>
      <c r="X6"/>
      <c r="Y6"/>
      <c r="Z6"/>
      <c r="AA6"/>
      <c r="AB6"/>
      <c r="AC6"/>
      <c r="AD6"/>
      <c r="AE6"/>
      <c r="AF6"/>
      <c r="AG6"/>
      <c r="AH6"/>
      <c r="AI6"/>
      <c r="AJ6"/>
      <c r="AK6"/>
    </row>
    <row r="7" spans="2:37">
      <c r="B7" s="86" t="s">
        <v>90</v>
      </c>
      <c r="C7"/>
      <c r="D7" s="87"/>
      <c r="E7" s="87"/>
      <c r="F7" s="87"/>
      <c r="G7"/>
      <c r="H7"/>
      <c r="I7"/>
      <c r="J7"/>
      <c r="K7"/>
      <c r="L7"/>
      <c r="M7"/>
      <c r="N7"/>
      <c r="O7"/>
      <c r="P7"/>
      <c r="Q7"/>
      <c r="R7"/>
      <c r="S7"/>
      <c r="T7"/>
      <c r="U7"/>
      <c r="V7"/>
      <c r="W7"/>
      <c r="X7"/>
      <c r="Y7"/>
      <c r="Z7"/>
      <c r="AA7"/>
      <c r="AB7"/>
      <c r="AC7"/>
      <c r="AD7"/>
      <c r="AE7"/>
      <c r="AF7"/>
      <c r="AG7"/>
      <c r="AH7"/>
      <c r="AI7"/>
      <c r="AJ7"/>
      <c r="AK7"/>
    </row>
    <row r="8" spans="2:37">
      <c r="B8"/>
      <c r="C8"/>
      <c r="D8"/>
      <c r="E8"/>
      <c r="F8"/>
      <c r="G8"/>
      <c r="H8"/>
      <c r="I8"/>
      <c r="J8"/>
      <c r="K8"/>
      <c r="L8"/>
      <c r="M8"/>
      <c r="N8"/>
      <c r="O8"/>
      <c r="P8"/>
      <c r="Q8"/>
      <c r="R8"/>
      <c r="S8"/>
      <c r="T8"/>
      <c r="U8"/>
      <c r="V8"/>
      <c r="W8"/>
      <c r="X8"/>
      <c r="Y8"/>
      <c r="Z8"/>
      <c r="AA8"/>
      <c r="AB8"/>
      <c r="AC8"/>
      <c r="AD8"/>
      <c r="AE8"/>
      <c r="AF8"/>
      <c r="AG8"/>
      <c r="AH8"/>
      <c r="AI8"/>
      <c r="AJ8"/>
      <c r="AK8"/>
    </row>
    <row r="9" spans="2:37" hidden="1">
      <c r="B9" s="44" t="s">
        <v>91</v>
      </c>
      <c r="C9"/>
      <c r="D9"/>
      <c r="E9"/>
      <c r="F9"/>
      <c r="G9"/>
      <c r="H9"/>
      <c r="I9"/>
      <c r="J9"/>
      <c r="K9"/>
      <c r="L9"/>
      <c r="M9"/>
      <c r="N9"/>
      <c r="O9"/>
      <c r="P9"/>
      <c r="Q9"/>
      <c r="R9"/>
      <c r="S9"/>
      <c r="T9"/>
      <c r="U9"/>
      <c r="V9"/>
      <c r="W9"/>
      <c r="X9"/>
      <c r="Y9"/>
      <c r="Z9"/>
      <c r="AA9"/>
      <c r="AB9"/>
      <c r="AC9"/>
      <c r="AD9"/>
      <c r="AE9"/>
      <c r="AF9"/>
      <c r="AG9"/>
      <c r="AH9"/>
      <c r="AI9"/>
      <c r="AJ9"/>
      <c r="AK9"/>
    </row>
    <row r="10" spans="2:37" ht="75.75" customHeight="1">
      <c r="B10" s="31" t="s">
        <v>39</v>
      </c>
      <c r="C10" s="88" t="s">
        <v>92</v>
      </c>
      <c r="D10" s="88" t="s">
        <v>93</v>
      </c>
      <c r="E10" s="88" t="s">
        <v>94</v>
      </c>
      <c r="F10" s="88" t="s">
        <v>95</v>
      </c>
      <c r="G10" s="88" t="s">
        <v>96</v>
      </c>
      <c r="H10" s="88" t="s">
        <v>97</v>
      </c>
      <c r="I10" s="88" t="s">
        <v>98</v>
      </c>
      <c r="J10" s="88" t="s">
        <v>99</v>
      </c>
      <c r="K10" s="88" t="s">
        <v>100</v>
      </c>
      <c r="L10" s="88" t="s">
        <v>101</v>
      </c>
      <c r="M10" s="88" t="s">
        <v>102</v>
      </c>
      <c r="N10" s="88" t="s">
        <v>103</v>
      </c>
      <c r="O10" s="88" t="s">
        <v>104</v>
      </c>
      <c r="P10" s="88" t="s">
        <v>105</v>
      </c>
      <c r="Q10" s="88" t="s">
        <v>106</v>
      </c>
      <c r="R10" s="88" t="s">
        <v>107</v>
      </c>
      <c r="S10" s="88" t="s">
        <v>108</v>
      </c>
      <c r="T10" s="88" t="s">
        <v>109</v>
      </c>
      <c r="U10" s="88" t="s">
        <v>110</v>
      </c>
      <c r="V10" s="88" t="s">
        <v>111</v>
      </c>
      <c r="W10" s="88" t="s">
        <v>112</v>
      </c>
      <c r="X10" s="88" t="s">
        <v>113</v>
      </c>
      <c r="Y10" s="88" t="s">
        <v>114</v>
      </c>
      <c r="Z10" s="88" t="s">
        <v>115</v>
      </c>
      <c r="AA10" s="88" t="s">
        <v>116</v>
      </c>
      <c r="AB10" s="88" t="s">
        <v>117</v>
      </c>
      <c r="AC10" s="88" t="s">
        <v>118</v>
      </c>
      <c r="AD10" s="88" t="s">
        <v>119</v>
      </c>
      <c r="AE10" s="88" t="s">
        <v>120</v>
      </c>
      <c r="AF10" s="88" t="s">
        <v>121</v>
      </c>
      <c r="AG10" s="88" t="s">
        <v>122</v>
      </c>
      <c r="AH10" s="88" t="s">
        <v>123</v>
      </c>
      <c r="AI10" s="88" t="s">
        <v>124</v>
      </c>
      <c r="AJ10" s="88" t="s">
        <v>125</v>
      </c>
      <c r="AK10" s="31" t="s">
        <v>51</v>
      </c>
    </row>
    <row r="11" spans="2:37">
      <c r="B11" s="64" t="str">
        <f>Resources!A11</f>
        <v>Lancaster</v>
      </c>
      <c r="C11" s="23"/>
      <c r="D11" s="23">
        <v>1</v>
      </c>
      <c r="E11" s="23"/>
      <c r="F11" s="23">
        <v>1</v>
      </c>
      <c r="G11" s="23"/>
      <c r="H11" s="23">
        <v>1</v>
      </c>
      <c r="I11" s="23">
        <v>1</v>
      </c>
      <c r="J11" s="23"/>
      <c r="K11" s="23">
        <v>1</v>
      </c>
      <c r="L11" s="23">
        <v>1</v>
      </c>
      <c r="M11" s="23">
        <v>1</v>
      </c>
      <c r="N11" s="23">
        <v>1</v>
      </c>
      <c r="O11" s="89">
        <v>1</v>
      </c>
      <c r="P11" s="23">
        <v>1</v>
      </c>
      <c r="Q11" s="23"/>
      <c r="R11" s="23">
        <v>1</v>
      </c>
      <c r="S11" s="23">
        <v>1</v>
      </c>
      <c r="T11" s="23">
        <v>1</v>
      </c>
      <c r="U11" s="23">
        <v>1</v>
      </c>
      <c r="V11" s="23">
        <v>0</v>
      </c>
      <c r="W11" s="23"/>
      <c r="X11" s="23">
        <v>0</v>
      </c>
      <c r="Y11" s="23">
        <v>0</v>
      </c>
      <c r="Z11" s="23">
        <v>1</v>
      </c>
      <c r="AA11" s="23">
        <v>1</v>
      </c>
      <c r="AB11" s="23">
        <v>1</v>
      </c>
      <c r="AC11" s="23">
        <v>1</v>
      </c>
      <c r="AD11" s="23"/>
      <c r="AE11" s="23"/>
      <c r="AF11" s="23">
        <v>1</v>
      </c>
      <c r="AG11" s="23"/>
      <c r="AH11" s="23"/>
      <c r="AI11" s="90">
        <v>1</v>
      </c>
      <c r="AJ11" s="23">
        <v>1</v>
      </c>
      <c r="AK11" s="91">
        <f>SUM(C11:AJ11)</f>
        <v>21</v>
      </c>
    </row>
    <row r="12" spans="2:37">
      <c r="B12" s="64" t="str">
        <f>Resources!A12</f>
        <v>Liverpool</v>
      </c>
      <c r="C12" s="23">
        <v>1</v>
      </c>
      <c r="D12" s="23">
        <v>1</v>
      </c>
      <c r="E12" s="23">
        <v>1</v>
      </c>
      <c r="F12" s="23">
        <v>1</v>
      </c>
      <c r="G12" s="23">
        <v>1</v>
      </c>
      <c r="H12" s="23">
        <v>1</v>
      </c>
      <c r="I12" s="23">
        <v>1</v>
      </c>
      <c r="J12" s="23">
        <v>1</v>
      </c>
      <c r="K12" s="23">
        <v>1</v>
      </c>
      <c r="L12" s="23">
        <v>1</v>
      </c>
      <c r="M12" s="23">
        <v>1</v>
      </c>
      <c r="N12" s="23">
        <v>1</v>
      </c>
      <c r="O12" s="89">
        <v>1</v>
      </c>
      <c r="P12" s="23">
        <v>1</v>
      </c>
      <c r="Q12" s="23">
        <v>1</v>
      </c>
      <c r="R12" s="23">
        <v>1</v>
      </c>
      <c r="S12" s="23">
        <v>1</v>
      </c>
      <c r="T12" s="23">
        <v>1</v>
      </c>
      <c r="U12" s="23">
        <v>1</v>
      </c>
      <c r="V12" s="23">
        <v>0</v>
      </c>
      <c r="W12" s="23">
        <v>1</v>
      </c>
      <c r="X12" s="23">
        <v>1</v>
      </c>
      <c r="Y12" s="23">
        <v>1</v>
      </c>
      <c r="Z12" s="89">
        <v>1</v>
      </c>
      <c r="AA12" s="23">
        <v>1</v>
      </c>
      <c r="AB12" s="23">
        <v>1</v>
      </c>
      <c r="AC12" s="23">
        <v>1</v>
      </c>
      <c r="AD12" s="89">
        <v>1</v>
      </c>
      <c r="AE12" s="92"/>
      <c r="AF12" s="23">
        <v>1</v>
      </c>
      <c r="AG12" s="23"/>
      <c r="AH12" s="23">
        <v>1</v>
      </c>
      <c r="AI12" s="89">
        <v>1</v>
      </c>
      <c r="AJ12" s="23">
        <v>1</v>
      </c>
      <c r="AK12" s="91">
        <f>SUM(C12:AJ12)</f>
        <v>31</v>
      </c>
    </row>
    <row r="13" spans="2:37">
      <c r="B13" s="64" t="str">
        <f>Resources!A13</f>
        <v>Manchester</v>
      </c>
      <c r="C13" s="23"/>
      <c r="D13" s="23">
        <v>1</v>
      </c>
      <c r="E13" s="92"/>
      <c r="F13" s="23">
        <v>1</v>
      </c>
      <c r="G13" s="23"/>
      <c r="H13" s="23"/>
      <c r="I13" s="23"/>
      <c r="J13" s="23"/>
      <c r="K13" s="23">
        <v>1</v>
      </c>
      <c r="L13" s="23">
        <v>1</v>
      </c>
      <c r="M13" s="23">
        <v>1</v>
      </c>
      <c r="N13" s="23"/>
      <c r="O13" s="23"/>
      <c r="P13" s="23"/>
      <c r="Q13" s="93"/>
      <c r="R13" s="23">
        <v>1</v>
      </c>
      <c r="S13" s="23">
        <v>1</v>
      </c>
      <c r="T13" s="23">
        <v>1</v>
      </c>
      <c r="U13" s="23">
        <v>1</v>
      </c>
      <c r="V13" s="23">
        <v>1</v>
      </c>
      <c r="W13" s="23"/>
      <c r="X13" s="92"/>
      <c r="Y13" s="93"/>
      <c r="Z13" s="23"/>
      <c r="AA13" s="23">
        <v>1</v>
      </c>
      <c r="AB13" s="89">
        <v>1</v>
      </c>
      <c r="AC13" s="23"/>
      <c r="AD13" s="23"/>
      <c r="AE13" s="23">
        <v>1</v>
      </c>
      <c r="AF13" s="23">
        <v>1</v>
      </c>
      <c r="AG13" s="23">
        <v>1</v>
      </c>
      <c r="AH13" s="23">
        <v>1</v>
      </c>
      <c r="AI13" s="89">
        <v>1</v>
      </c>
      <c r="AJ13" s="36"/>
      <c r="AK13" s="91">
        <f>SUM(C13:AI13)</f>
        <v>17</v>
      </c>
    </row>
    <row r="14" spans="2:37">
      <c r="B14" s="64" t="str">
        <f>Resources!A14</f>
        <v>Sheffield</v>
      </c>
      <c r="C14" s="23">
        <v>1</v>
      </c>
      <c r="D14" s="23">
        <v>1</v>
      </c>
      <c r="E14" s="23"/>
      <c r="F14" s="23">
        <v>1</v>
      </c>
      <c r="G14" s="23"/>
      <c r="H14" s="23">
        <v>1</v>
      </c>
      <c r="I14" s="23"/>
      <c r="J14" s="23"/>
      <c r="K14" s="23">
        <v>1</v>
      </c>
      <c r="L14" s="23">
        <v>1</v>
      </c>
      <c r="M14" s="23"/>
      <c r="N14" s="23"/>
      <c r="O14" s="23"/>
      <c r="P14" s="23"/>
      <c r="Q14" s="23">
        <v>1</v>
      </c>
      <c r="R14" s="89">
        <v>1</v>
      </c>
      <c r="S14" s="23"/>
      <c r="T14" s="23"/>
      <c r="U14" s="23">
        <v>1</v>
      </c>
      <c r="V14" s="23">
        <v>0</v>
      </c>
      <c r="W14" s="89">
        <v>1</v>
      </c>
      <c r="X14" s="23">
        <v>1</v>
      </c>
      <c r="Y14" s="23"/>
      <c r="Z14" s="23"/>
      <c r="AA14" s="23">
        <v>1</v>
      </c>
      <c r="AB14" s="89">
        <v>1</v>
      </c>
      <c r="AC14" s="89">
        <v>1</v>
      </c>
      <c r="AD14" s="23"/>
      <c r="AE14" s="23"/>
      <c r="AF14" s="23">
        <v>1</v>
      </c>
      <c r="AG14" s="23">
        <v>1</v>
      </c>
      <c r="AH14" s="23">
        <v>1</v>
      </c>
      <c r="AI14" s="23">
        <v>1</v>
      </c>
      <c r="AJ14" s="36"/>
      <c r="AK14" s="91">
        <f>SUM(C14:AI14)</f>
        <v>18</v>
      </c>
    </row>
    <row r="15" spans="2:37">
      <c r="B15" s="64" t="s">
        <v>51</v>
      </c>
      <c r="C15" s="64">
        <f t="shared" ref="C15:U15" si="0">SUM(C11:C14)</f>
        <v>2</v>
      </c>
      <c r="D15" s="64">
        <f t="shared" si="0"/>
        <v>4</v>
      </c>
      <c r="E15" s="64">
        <f t="shared" si="0"/>
        <v>1</v>
      </c>
      <c r="F15" s="64">
        <f t="shared" si="0"/>
        <v>4</v>
      </c>
      <c r="G15" s="64">
        <f t="shared" si="0"/>
        <v>1</v>
      </c>
      <c r="H15" s="64">
        <f t="shared" si="0"/>
        <v>3</v>
      </c>
      <c r="I15" s="64">
        <f t="shared" si="0"/>
        <v>2</v>
      </c>
      <c r="J15" s="64">
        <f t="shared" si="0"/>
        <v>1</v>
      </c>
      <c r="K15" s="64">
        <f t="shared" si="0"/>
        <v>4</v>
      </c>
      <c r="L15" s="64">
        <f t="shared" si="0"/>
        <v>4</v>
      </c>
      <c r="M15" s="64">
        <f t="shared" si="0"/>
        <v>3</v>
      </c>
      <c r="N15" s="64">
        <f t="shared" si="0"/>
        <v>2</v>
      </c>
      <c r="O15" s="64">
        <f t="shared" si="0"/>
        <v>2</v>
      </c>
      <c r="P15" s="64">
        <f t="shared" si="0"/>
        <v>2</v>
      </c>
      <c r="Q15" s="64">
        <f t="shared" si="0"/>
        <v>2</v>
      </c>
      <c r="R15" s="64">
        <f t="shared" si="0"/>
        <v>4</v>
      </c>
      <c r="S15" s="64">
        <f t="shared" si="0"/>
        <v>3</v>
      </c>
      <c r="T15" s="64">
        <f t="shared" si="0"/>
        <v>3</v>
      </c>
      <c r="U15" s="64">
        <f t="shared" si="0"/>
        <v>4</v>
      </c>
      <c r="V15" s="64">
        <v>1</v>
      </c>
      <c r="W15" s="64">
        <f>SUM(W11:W14)</f>
        <v>2</v>
      </c>
      <c r="X15" s="64">
        <f>SUM(X11:X14)</f>
        <v>2</v>
      </c>
      <c r="Y15" s="64">
        <f>SUM(Y11:Y14)</f>
        <v>1</v>
      </c>
      <c r="Z15" s="64"/>
      <c r="AA15" s="64">
        <f t="shared" ref="AA15:AI15" si="1">SUM(AA11:AA14)</f>
        <v>4</v>
      </c>
      <c r="AB15" s="64">
        <f t="shared" si="1"/>
        <v>4</v>
      </c>
      <c r="AC15" s="64">
        <f t="shared" si="1"/>
        <v>3</v>
      </c>
      <c r="AD15" s="79">
        <f t="shared" si="1"/>
        <v>1</v>
      </c>
      <c r="AE15" s="79">
        <f t="shared" si="1"/>
        <v>1</v>
      </c>
      <c r="AF15" s="79">
        <f t="shared" si="1"/>
        <v>4</v>
      </c>
      <c r="AG15" s="64">
        <f t="shared" si="1"/>
        <v>2</v>
      </c>
      <c r="AH15" s="64">
        <f t="shared" si="1"/>
        <v>3</v>
      </c>
      <c r="AI15" s="64">
        <f t="shared" si="1"/>
        <v>4</v>
      </c>
      <c r="AK15" s="64">
        <f>SUM(AK11:AK14)</f>
        <v>87</v>
      </c>
    </row>
    <row r="16" spans="2:37">
      <c r="B16"/>
      <c r="C16"/>
      <c r="D16"/>
      <c r="E16"/>
      <c r="F16"/>
      <c r="G16"/>
      <c r="H16"/>
      <c r="I16"/>
      <c r="J16"/>
      <c r="O16"/>
    </row>
    <row r="17" spans="2:15">
      <c r="B17"/>
      <c r="C17"/>
      <c r="D17"/>
      <c r="E17"/>
      <c r="F17"/>
      <c r="G17"/>
      <c r="H17"/>
      <c r="I17"/>
      <c r="J17"/>
      <c r="O17"/>
    </row>
    <row r="18" spans="2:15">
      <c r="B18" s="86" t="s">
        <v>126</v>
      </c>
      <c r="C18"/>
      <c r="D18"/>
      <c r="E18"/>
      <c r="F18"/>
      <c r="G18"/>
      <c r="H18"/>
      <c r="I18"/>
      <c r="J18"/>
      <c r="O18"/>
    </row>
    <row r="19" spans="2:15" ht="133">
      <c r="B19" s="19" t="s">
        <v>39</v>
      </c>
      <c r="C19" s="94" t="s">
        <v>110</v>
      </c>
      <c r="D19" s="94" t="s">
        <v>93</v>
      </c>
      <c r="E19" s="94" t="s">
        <v>95</v>
      </c>
      <c r="F19" s="94" t="s">
        <v>127</v>
      </c>
      <c r="G19" s="94" t="s">
        <v>128</v>
      </c>
      <c r="H19" s="94" t="s">
        <v>51</v>
      </c>
      <c r="I19" s="95" t="s">
        <v>129</v>
      </c>
      <c r="J19" s="95" t="s">
        <v>130</v>
      </c>
      <c r="O19"/>
    </row>
    <row r="20" spans="2:15">
      <c r="B20" s="96" t="s">
        <v>47</v>
      </c>
      <c r="C20" s="97">
        <v>0</v>
      </c>
      <c r="D20" s="98">
        <v>930</v>
      </c>
      <c r="E20" s="98">
        <v>0.13</v>
      </c>
      <c r="F20" s="98">
        <v>16</v>
      </c>
      <c r="G20" s="98">
        <v>6</v>
      </c>
      <c r="H20" s="99">
        <f>SUM(C20:G20)</f>
        <v>952.13</v>
      </c>
      <c r="I20" s="35">
        <f>F20/H20</f>
        <v>1.6804427966769245E-2</v>
      </c>
      <c r="J20" s="35">
        <f>(H20-(C20+D20))/H20</f>
        <v>2.3242624431537705E-2</v>
      </c>
      <c r="O20"/>
    </row>
    <row r="21" spans="2:15">
      <c r="B21" s="64" t="s">
        <v>52</v>
      </c>
      <c r="C21" s="100">
        <v>0.18</v>
      </c>
      <c r="D21" s="98">
        <v>571.45000000000005</v>
      </c>
      <c r="E21" s="98">
        <v>0.2</v>
      </c>
      <c r="F21" s="98">
        <v>61</v>
      </c>
      <c r="G21" s="98">
        <v>2.68</v>
      </c>
      <c r="H21" s="99">
        <f>SUM(C21:G21)</f>
        <v>635.51</v>
      </c>
      <c r="I21" s="35">
        <f>F21/H21</f>
        <v>9.5985901087315695E-2</v>
      </c>
      <c r="J21" s="35">
        <f>(H21-(C21+D21+E21))/H21</f>
        <v>0.10020298657770917</v>
      </c>
      <c r="O21"/>
    </row>
    <row r="22" spans="2:15">
      <c r="B22" s="64" t="s">
        <v>54</v>
      </c>
      <c r="C22" s="100">
        <v>108</v>
      </c>
      <c r="D22" s="98">
        <v>1108.79</v>
      </c>
      <c r="E22" s="98">
        <v>0.09</v>
      </c>
      <c r="F22" s="98">
        <v>72</v>
      </c>
      <c r="G22" s="98">
        <v>3.254</v>
      </c>
      <c r="H22" s="99">
        <f>SUM(C22:G22)</f>
        <v>1292.1339999999998</v>
      </c>
      <c r="I22" s="35">
        <f>F22/H22</f>
        <v>5.5721774986185656E-2</v>
      </c>
      <c r="J22" s="35">
        <f>(H22-(C22+D22))/H22</f>
        <v>5.8309741868877246E-2</v>
      </c>
      <c r="O22"/>
    </row>
    <row r="23" spans="2:15">
      <c r="B23" s="64" t="s">
        <v>55</v>
      </c>
      <c r="C23" s="100">
        <v>0</v>
      </c>
      <c r="D23" s="101">
        <v>490</v>
      </c>
      <c r="E23" s="98">
        <v>0.28000000000000003</v>
      </c>
      <c r="F23" s="100">
        <v>29</v>
      </c>
      <c r="G23" s="101">
        <v>1.536</v>
      </c>
      <c r="H23" s="99">
        <f>SUM(C23:G23)</f>
        <v>520.81599999999992</v>
      </c>
      <c r="I23" s="35">
        <f>F23/H23</f>
        <v>5.568185309207091E-2</v>
      </c>
      <c r="J23" s="35">
        <f>(H23-(C23+D23))/H23</f>
        <v>5.9168689133974231E-2</v>
      </c>
      <c r="O23"/>
    </row>
    <row r="24" spans="2:15">
      <c r="B24" s="64" t="s">
        <v>51</v>
      </c>
      <c r="C24" s="102">
        <f t="shared" ref="C24:H24" si="2">SUM(C20:C23)</f>
        <v>108.18</v>
      </c>
      <c r="D24" s="102">
        <f t="shared" si="2"/>
        <v>3100.24</v>
      </c>
      <c r="E24" s="102">
        <f t="shared" si="2"/>
        <v>0.70000000000000007</v>
      </c>
      <c r="F24" s="102">
        <f t="shared" si="2"/>
        <v>178</v>
      </c>
      <c r="G24" s="102">
        <f t="shared" si="2"/>
        <v>13.469999999999999</v>
      </c>
      <c r="H24" s="102">
        <f t="shared" si="2"/>
        <v>3400.5899999999992</v>
      </c>
      <c r="I24" s="35">
        <f>F24/H24</f>
        <v>5.2343857977586256E-2</v>
      </c>
      <c r="J24" s="35">
        <f>(H24-(C24+D24))/H24</f>
        <v>5.6510781952543429E-2</v>
      </c>
      <c r="O24"/>
    </row>
    <row r="25" spans="2:15">
      <c r="B25"/>
      <c r="O25"/>
    </row>
    <row r="26" spans="2:15">
      <c r="B26" s="103" t="s">
        <v>131</v>
      </c>
      <c r="O26" s="104"/>
    </row>
  </sheetData>
  <mergeCells count="4">
    <mergeCell ref="B2:F2"/>
    <mergeCell ref="C3:F3"/>
    <mergeCell ref="C4:F4"/>
    <mergeCell ref="C5:F5"/>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pageSetUpPr fitToPage="1"/>
  </sheetPr>
  <dimension ref="A1:AMK28"/>
  <sheetViews>
    <sheetView showGridLines="0" workbookViewId="0">
      <selection activeCell="F14" sqref="F14"/>
    </sheetView>
  </sheetViews>
  <sheetFormatPr baseColWidth="10" defaultColWidth="8.83203125" defaultRowHeight="12" x14ac:dyDescent="0"/>
  <cols>
    <col min="1" max="1025" width="8.83203125" style="17"/>
  </cols>
  <sheetData>
    <row r="1" spans="2:9">
      <c r="B1"/>
      <c r="C1"/>
      <c r="D1"/>
      <c r="E1"/>
      <c r="F1"/>
      <c r="G1"/>
      <c r="H1"/>
      <c r="I1"/>
    </row>
    <row r="2" spans="2:9">
      <c r="B2" s="19" t="s">
        <v>0</v>
      </c>
      <c r="C2" s="20"/>
      <c r="D2"/>
      <c r="E2"/>
      <c r="F2"/>
      <c r="G2"/>
      <c r="H2"/>
      <c r="I2"/>
    </row>
    <row r="3" spans="2:9">
      <c r="B3" s="22" t="s">
        <v>2</v>
      </c>
      <c r="C3" s="36" t="str">
        <f>Metrics!B3</f>
        <v>Tier 2</v>
      </c>
      <c r="D3"/>
      <c r="E3"/>
      <c r="F3"/>
      <c r="G3"/>
      <c r="H3"/>
      <c r="I3"/>
    </row>
    <row r="4" spans="2:9">
      <c r="B4" s="22" t="s">
        <v>5</v>
      </c>
      <c r="C4" s="36" t="str">
        <f>Metrics!B4</f>
        <v>Q2 2015</v>
      </c>
      <c r="D4"/>
      <c r="E4"/>
      <c r="F4"/>
      <c r="G4"/>
      <c r="H4"/>
      <c r="I4"/>
    </row>
    <row r="5" spans="2:9">
      <c r="B5" s="22" t="s">
        <v>8</v>
      </c>
      <c r="C5" s="36" t="str">
        <f>Metrics!B5</f>
        <v>Matt Doidge</v>
      </c>
      <c r="D5"/>
      <c r="E5"/>
      <c r="F5"/>
      <c r="G5"/>
      <c r="H5"/>
      <c r="I5"/>
    </row>
    <row r="6" spans="2:9">
      <c r="B6"/>
      <c r="C6"/>
      <c r="D6"/>
      <c r="E6"/>
      <c r="F6"/>
      <c r="G6"/>
      <c r="H6"/>
      <c r="I6"/>
    </row>
    <row r="7" spans="2:9">
      <c r="B7" s="44" t="s">
        <v>132</v>
      </c>
      <c r="C7" s="44"/>
      <c r="D7"/>
      <c r="E7"/>
      <c r="F7"/>
      <c r="G7"/>
      <c r="H7"/>
      <c r="I7"/>
    </row>
    <row r="8" spans="2:9" ht="13.5" customHeight="1">
      <c r="B8" s="105"/>
      <c r="C8" s="106"/>
      <c r="D8" s="189" t="s">
        <v>133</v>
      </c>
      <c r="E8" s="189"/>
      <c r="F8" s="189"/>
      <c r="G8" s="190" t="s">
        <v>134</v>
      </c>
      <c r="H8" s="190"/>
      <c r="I8" s="190"/>
    </row>
    <row r="9" spans="2:9">
      <c r="B9" s="66" t="s">
        <v>39</v>
      </c>
      <c r="C9" s="107" t="s">
        <v>135</v>
      </c>
      <c r="D9" s="68" t="s">
        <v>136</v>
      </c>
      <c r="E9" s="68" t="s">
        <v>137</v>
      </c>
      <c r="F9" s="69" t="s">
        <v>138</v>
      </c>
      <c r="G9" s="69" t="s">
        <v>136</v>
      </c>
      <c r="H9" s="68" t="s">
        <v>137</v>
      </c>
      <c r="I9" s="68" t="s">
        <v>138</v>
      </c>
    </row>
    <row r="10" spans="2:9">
      <c r="B10" s="96" t="str">
        <f>Resources!A11</f>
        <v>Lancaster</v>
      </c>
      <c r="C10" s="108" t="s">
        <v>139</v>
      </c>
      <c r="D10" s="109">
        <v>1</v>
      </c>
      <c r="E10" s="109">
        <v>1</v>
      </c>
      <c r="F10" s="110">
        <v>1</v>
      </c>
      <c r="G10" s="110"/>
      <c r="H10" s="109"/>
      <c r="I10" s="109"/>
    </row>
    <row r="11" spans="2:9">
      <c r="B11" s="96"/>
      <c r="C11" s="108" t="s">
        <v>140</v>
      </c>
      <c r="D11" s="109">
        <v>1</v>
      </c>
      <c r="E11" s="109">
        <v>1</v>
      </c>
      <c r="F11" s="110">
        <v>1</v>
      </c>
      <c r="G11" s="110"/>
      <c r="H11" s="109"/>
      <c r="I11" s="109"/>
    </row>
    <row r="12" spans="2:9">
      <c r="B12" s="64"/>
      <c r="C12" s="108" t="s">
        <v>141</v>
      </c>
      <c r="D12" s="109"/>
      <c r="E12" s="109"/>
      <c r="F12" s="110"/>
      <c r="G12" s="110">
        <v>0.3</v>
      </c>
      <c r="H12" s="109">
        <v>0.3</v>
      </c>
      <c r="I12" s="109">
        <v>0.3</v>
      </c>
    </row>
    <row r="13" spans="2:9">
      <c r="B13" s="64" t="str">
        <f>Resources!A12</f>
        <v>Liverpool</v>
      </c>
      <c r="C13" s="111" t="s">
        <v>142</v>
      </c>
      <c r="D13" s="112">
        <v>1</v>
      </c>
      <c r="E13" s="112">
        <v>1</v>
      </c>
      <c r="F13" s="113">
        <v>1</v>
      </c>
      <c r="G13" s="113"/>
      <c r="H13" s="112"/>
      <c r="I13" s="112"/>
    </row>
    <row r="14" spans="2:9">
      <c r="B14" s="64"/>
      <c r="C14" s="111"/>
      <c r="D14" s="112"/>
      <c r="E14" s="112"/>
      <c r="F14" s="113"/>
      <c r="G14" s="113"/>
      <c r="H14" s="112"/>
      <c r="I14" s="112"/>
    </row>
    <row r="15" spans="2:9">
      <c r="B15" s="64"/>
      <c r="C15" s="111" t="s">
        <v>143</v>
      </c>
      <c r="D15" s="112"/>
      <c r="E15" s="112"/>
      <c r="F15" s="113"/>
      <c r="G15" s="113">
        <v>0.5</v>
      </c>
      <c r="H15" s="112">
        <v>0.5</v>
      </c>
      <c r="I15" s="112">
        <v>0.5</v>
      </c>
    </row>
    <row r="16" spans="2:9">
      <c r="B16" s="64"/>
      <c r="C16" s="111" t="s">
        <v>144</v>
      </c>
      <c r="D16" s="112"/>
      <c r="E16" s="112"/>
      <c r="F16" s="113"/>
      <c r="G16" s="113">
        <v>0.5</v>
      </c>
      <c r="H16" s="112">
        <v>0.5</v>
      </c>
      <c r="I16" s="112">
        <v>0.5</v>
      </c>
    </row>
    <row r="17" spans="2:9">
      <c r="B17" s="64" t="str">
        <f>Resources!A13</f>
        <v>Manchester</v>
      </c>
      <c r="C17" s="111" t="s">
        <v>145</v>
      </c>
      <c r="D17" s="112">
        <v>1</v>
      </c>
      <c r="E17" s="112">
        <v>1</v>
      </c>
      <c r="F17" s="113">
        <v>1</v>
      </c>
      <c r="G17" s="113"/>
      <c r="H17" s="112"/>
      <c r="I17" s="112"/>
    </row>
    <row r="18" spans="2:9">
      <c r="B18" s="64"/>
      <c r="C18" s="111" t="s">
        <v>146</v>
      </c>
      <c r="D18" s="112">
        <v>1</v>
      </c>
      <c r="E18" s="112">
        <v>1</v>
      </c>
      <c r="F18" s="113">
        <v>1</v>
      </c>
      <c r="G18" s="113"/>
      <c r="H18" s="112"/>
      <c r="I18" s="112"/>
    </row>
    <row r="19" spans="2:9">
      <c r="B19" s="64"/>
      <c r="C19" s="111" t="s">
        <v>147</v>
      </c>
      <c r="D19" s="112"/>
      <c r="E19" s="112"/>
      <c r="F19" s="113"/>
      <c r="G19" s="113">
        <v>0.5</v>
      </c>
      <c r="H19" s="112">
        <v>0.5</v>
      </c>
      <c r="I19" s="112">
        <v>0.5</v>
      </c>
    </row>
    <row r="20" spans="2:9">
      <c r="B20" s="64" t="str">
        <f>Resources!A14</f>
        <v>Sheffield</v>
      </c>
      <c r="C20" s="111" t="s">
        <v>148</v>
      </c>
      <c r="D20" s="112">
        <v>0.5</v>
      </c>
      <c r="E20" s="112">
        <v>0.5</v>
      </c>
      <c r="F20" s="113">
        <v>0.5</v>
      </c>
      <c r="G20" s="113"/>
      <c r="H20" s="112"/>
      <c r="I20" s="112"/>
    </row>
    <row r="21" spans="2:9">
      <c r="B21"/>
      <c r="C21" s="111" t="s">
        <v>149</v>
      </c>
      <c r="D21" s="112"/>
      <c r="E21" s="112"/>
      <c r="F21" s="113"/>
      <c r="G21" s="113">
        <v>0.1</v>
      </c>
      <c r="H21" s="112">
        <v>0.1</v>
      </c>
      <c r="I21" s="112">
        <v>0.1</v>
      </c>
    </row>
    <row r="22" spans="2:9">
      <c r="B22" s="111" t="s">
        <v>51</v>
      </c>
      <c r="C22" s="91"/>
      <c r="D22" s="114">
        <f t="shared" ref="D22:I22" si="0">SUM(D5:D21)</f>
        <v>5.5</v>
      </c>
      <c r="E22" s="114">
        <f t="shared" si="0"/>
        <v>5.5</v>
      </c>
      <c r="F22" s="114">
        <f t="shared" si="0"/>
        <v>5.5</v>
      </c>
      <c r="G22" s="114">
        <f t="shared" si="0"/>
        <v>1.9000000000000001</v>
      </c>
      <c r="H22" s="114">
        <f t="shared" si="0"/>
        <v>1.9000000000000001</v>
      </c>
      <c r="I22" s="114">
        <f t="shared" si="0"/>
        <v>1.9000000000000001</v>
      </c>
    </row>
    <row r="23" spans="2:9">
      <c r="B23"/>
      <c r="C23"/>
      <c r="D23"/>
      <c r="E23"/>
      <c r="F23"/>
      <c r="G23"/>
      <c r="H23"/>
      <c r="I23"/>
    </row>
    <row r="24" spans="2:9">
      <c r="B24" s="44" t="s">
        <v>150</v>
      </c>
      <c r="C24"/>
      <c r="D24"/>
      <c r="E24"/>
      <c r="F24"/>
      <c r="G24"/>
      <c r="H24"/>
      <c r="I24"/>
    </row>
    <row r="25" spans="2:9" ht="13.5" customHeight="1">
      <c r="B25" s="115"/>
      <c r="C25" s="116"/>
      <c r="D25" s="191" t="s">
        <v>151</v>
      </c>
      <c r="E25" s="191"/>
      <c r="F25" s="191"/>
      <c r="G25" s="191" t="s">
        <v>134</v>
      </c>
      <c r="H25" s="191"/>
      <c r="I25" s="191"/>
    </row>
    <row r="26" spans="2:9">
      <c r="B26" s="117" t="s">
        <v>39</v>
      </c>
      <c r="C26" s="118" t="s">
        <v>135</v>
      </c>
      <c r="D26" s="119" t="s">
        <v>136</v>
      </c>
      <c r="E26" s="119" t="s">
        <v>137</v>
      </c>
      <c r="F26" s="120" t="s">
        <v>138</v>
      </c>
      <c r="G26" s="119" t="s">
        <v>136</v>
      </c>
      <c r="H26" s="119" t="s">
        <v>137</v>
      </c>
      <c r="I26" s="120" t="s">
        <v>138</v>
      </c>
    </row>
    <row r="27" spans="2:9" ht="24">
      <c r="B27" s="121" t="s">
        <v>54</v>
      </c>
      <c r="C27" s="122" t="s">
        <v>147</v>
      </c>
      <c r="D27" s="123">
        <v>0.5</v>
      </c>
      <c r="E27" s="123">
        <v>0.5</v>
      </c>
      <c r="F27" s="124">
        <v>0.5</v>
      </c>
      <c r="G27" s="123"/>
      <c r="H27" s="123"/>
      <c r="I27" s="124"/>
    </row>
    <row r="28" spans="2:9">
      <c r="B28" s="64" t="s">
        <v>54</v>
      </c>
      <c r="C28" s="64" t="s">
        <v>145</v>
      </c>
      <c r="D28" s="36"/>
      <c r="E28" s="36"/>
      <c r="F28" s="36"/>
      <c r="G28" s="36">
        <v>1</v>
      </c>
      <c r="H28" s="36">
        <v>1</v>
      </c>
      <c r="I28" s="36">
        <v>1</v>
      </c>
    </row>
  </sheetData>
  <mergeCells count="4">
    <mergeCell ref="D8:F8"/>
    <mergeCell ref="G8:I8"/>
    <mergeCell ref="D25:F25"/>
    <mergeCell ref="G25:I25"/>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AMK56"/>
  <sheetViews>
    <sheetView workbookViewId="0">
      <selection activeCell="B25" sqref="B25"/>
    </sheetView>
  </sheetViews>
  <sheetFormatPr baseColWidth="10" defaultColWidth="8.83203125" defaultRowHeight="12" x14ac:dyDescent="0"/>
  <cols>
    <col min="1" max="1025" width="8.83203125" style="125"/>
  </cols>
  <sheetData>
    <row r="1" spans="1:1024">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c r="A2" s="19" t="s">
        <v>152</v>
      </c>
      <c r="B2" s="126"/>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c r="A3" s="127" t="s">
        <v>153</v>
      </c>
      <c r="B3" s="128" t="s">
        <v>154</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c r="A4" s="22" t="s">
        <v>5</v>
      </c>
      <c r="B4" s="38" t="s">
        <v>155</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c r="A5" s="22" t="s">
        <v>8</v>
      </c>
      <c r="B5" s="38" t="s">
        <v>9</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c r="A7" s="86" t="s">
        <v>156</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6.5" customHeight="1">
      <c r="A8" s="129" t="s">
        <v>39</v>
      </c>
      <c r="B8" s="130" t="s">
        <v>157</v>
      </c>
      <c r="C8" s="192" t="s">
        <v>158</v>
      </c>
      <c r="D8" s="192"/>
      <c r="E8" s="192"/>
      <c r="F8" s="192"/>
      <c r="G8" s="192"/>
      <c r="H8" s="193" t="s">
        <v>159</v>
      </c>
      <c r="I8" s="193"/>
      <c r="J8" s="193"/>
      <c r="K8" s="193"/>
      <c r="L8" s="19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33" customFormat="1" ht="86.5" customHeight="1">
      <c r="A9" s="131" t="s">
        <v>47</v>
      </c>
      <c r="B9" s="132" t="s">
        <v>160</v>
      </c>
      <c r="C9" s="194" t="s">
        <v>161</v>
      </c>
      <c r="D9" s="194"/>
      <c r="E9" s="194"/>
      <c r="F9" s="194"/>
      <c r="G9" s="194"/>
      <c r="H9" s="194" t="s">
        <v>162</v>
      </c>
      <c r="I9" s="194"/>
      <c r="J9" s="194"/>
      <c r="K9" s="194"/>
      <c r="L9" s="194"/>
    </row>
    <row r="10" spans="1:1024">
      <c r="A10" s="134" t="s">
        <v>163</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3" spans="1:1024">
      <c r="A13" s="86" t="s">
        <v>164</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2.75" customHeight="1">
      <c r="A14" s="19" t="s">
        <v>39</v>
      </c>
      <c r="B14" s="7" t="s">
        <v>165</v>
      </c>
      <c r="C14" s="7"/>
      <c r="D14" s="7"/>
      <c r="E14" s="7"/>
      <c r="F14" s="7"/>
      <c r="G14" s="195" t="s">
        <v>166</v>
      </c>
      <c r="H14" s="195"/>
      <c r="I14" s="195"/>
      <c r="J14" s="195"/>
      <c r="K14" s="195"/>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s="133" customFormat="1" ht="86.5" customHeight="1">
      <c r="A15" s="131" t="s">
        <v>47</v>
      </c>
      <c r="B15" s="196" t="s">
        <v>167</v>
      </c>
      <c r="C15" s="196"/>
      <c r="D15" s="196"/>
      <c r="E15" s="196"/>
      <c r="F15" s="196"/>
      <c r="G15" s="197" t="s">
        <v>168</v>
      </c>
      <c r="H15" s="197"/>
      <c r="I15" s="197"/>
      <c r="J15" s="197"/>
      <c r="K15" s="197"/>
    </row>
    <row r="16" spans="1:1024" ht="12.5" customHeight="1">
      <c r="A16" s="133"/>
      <c r="B16" s="133"/>
      <c r="C16" s="133"/>
      <c r="D16" s="133"/>
      <c r="E16" s="133"/>
      <c r="F16" s="133"/>
      <c r="G16" s="133"/>
      <c r="H16" s="133"/>
      <c r="I16" s="133"/>
      <c r="J16" s="133"/>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c r="A18" s="86" t="s">
        <v>169</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c r="A19" s="19" t="s">
        <v>39</v>
      </c>
      <c r="B19" s="7" t="s">
        <v>170</v>
      </c>
      <c r="C19" s="7"/>
      <c r="D19" s="7"/>
      <c r="E19" s="7"/>
      <c r="F19" s="7"/>
      <c r="G19" s="7" t="s">
        <v>171</v>
      </c>
      <c r="H19" s="7"/>
      <c r="I19" s="7" t="s">
        <v>172</v>
      </c>
      <c r="J19" s="7"/>
      <c r="K19" s="7"/>
      <c r="L19" s="7"/>
      <c r="M19" s="7"/>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s="133" customFormat="1" ht="86.5" customHeight="1">
      <c r="A20" s="131" t="s">
        <v>47</v>
      </c>
      <c r="B20" s="198" t="s">
        <v>173</v>
      </c>
      <c r="C20" s="198"/>
      <c r="D20" s="198"/>
      <c r="E20" s="198"/>
      <c r="F20" s="198"/>
      <c r="G20" s="199" t="s">
        <v>174</v>
      </c>
      <c r="H20" s="199"/>
      <c r="I20" s="194" t="s">
        <v>175</v>
      </c>
      <c r="J20" s="194"/>
      <c r="K20" s="194"/>
      <c r="L20" s="194"/>
      <c r="M20" s="194"/>
    </row>
    <row r="21" spans="1:1024" ht="1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c r="A23" s="86" t="s">
        <v>176</v>
      </c>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c r="A24" s="19" t="s">
        <v>39</v>
      </c>
      <c r="B24" s="7" t="s">
        <v>170</v>
      </c>
      <c r="C24" s="7"/>
      <c r="D24" s="7"/>
      <c r="E24" s="7"/>
      <c r="F24" s="7"/>
      <c r="G24" s="7" t="s">
        <v>171</v>
      </c>
      <c r="H24" s="7"/>
      <c r="I24" s="7" t="s">
        <v>172</v>
      </c>
      <c r="J24" s="7"/>
      <c r="K24" s="7"/>
      <c r="L24" s="7"/>
      <c r="M24" s="7"/>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133" customFormat="1" ht="124.5" customHeight="1">
      <c r="A25" s="131" t="s">
        <v>47</v>
      </c>
      <c r="B25" s="194" t="s">
        <v>177</v>
      </c>
      <c r="C25" s="194"/>
      <c r="D25" s="194"/>
      <c r="E25" s="194"/>
      <c r="F25" s="194"/>
      <c r="G25" s="199" t="s">
        <v>178</v>
      </c>
      <c r="H25" s="199"/>
      <c r="I25" s="194" t="s">
        <v>179</v>
      </c>
      <c r="J25" s="194"/>
      <c r="K25" s="194"/>
      <c r="L25" s="194"/>
      <c r="M25" s="194"/>
    </row>
    <row r="26" spans="1:1024">
      <c r="A26"/>
      <c r="B26"/>
      <c r="C26"/>
      <c r="D26"/>
      <c r="E26"/>
      <c r="F26"/>
      <c r="G26"/>
      <c r="H26"/>
      <c r="I26"/>
      <c r="J26"/>
      <c r="K26"/>
      <c r="L26"/>
    </row>
    <row r="27" spans="1:1024">
      <c r="A27"/>
      <c r="B27"/>
      <c r="C27"/>
      <c r="D27"/>
      <c r="E27"/>
      <c r="F27"/>
      <c r="G27"/>
      <c r="H27"/>
      <c r="I27"/>
      <c r="J27"/>
      <c r="K27"/>
      <c r="L27"/>
    </row>
    <row r="28" spans="1:1024">
      <c r="A28"/>
      <c r="B28"/>
      <c r="C28"/>
      <c r="D28"/>
      <c r="E28"/>
      <c r="F28"/>
      <c r="G28"/>
      <c r="H28"/>
      <c r="I28"/>
      <c r="J28"/>
      <c r="K28"/>
      <c r="L28"/>
    </row>
    <row r="29" spans="1:1024">
      <c r="A29" s="135" t="s">
        <v>180</v>
      </c>
      <c r="B29" s="136"/>
      <c r="C29" s="136"/>
      <c r="D29" s="136"/>
      <c r="E29" s="136"/>
      <c r="F29" s="136"/>
      <c r="G29" s="136"/>
      <c r="H29" s="136"/>
      <c r="I29" s="136"/>
      <c r="J29" s="136"/>
      <c r="K29" s="136"/>
      <c r="L29" s="136"/>
    </row>
    <row r="30" spans="1:1024">
      <c r="A30" s="200" t="s">
        <v>181</v>
      </c>
      <c r="B30" s="200"/>
      <c r="C30" s="200"/>
      <c r="D30" s="200"/>
      <c r="E30" s="200"/>
      <c r="F30" s="201" t="s">
        <v>182</v>
      </c>
      <c r="G30" s="201"/>
      <c r="H30" s="201" t="s">
        <v>183</v>
      </c>
      <c r="I30" s="201"/>
      <c r="J30" s="201"/>
      <c r="K30" s="201"/>
      <c r="L30" s="201"/>
    </row>
    <row r="31" spans="1:1024">
      <c r="A31" s="202"/>
      <c r="B31" s="202"/>
      <c r="C31" s="202"/>
      <c r="D31" s="202"/>
      <c r="E31" s="202"/>
      <c r="F31" s="203"/>
      <c r="G31" s="203"/>
      <c r="H31" s="204"/>
      <c r="I31" s="204"/>
      <c r="J31" s="204"/>
      <c r="K31" s="204"/>
      <c r="L31" s="204"/>
    </row>
    <row r="32" spans="1:1024">
      <c r="A32" s="204"/>
      <c r="B32" s="204"/>
      <c r="C32" s="204"/>
      <c r="D32" s="204"/>
      <c r="E32" s="204"/>
      <c r="F32" s="205"/>
      <c r="G32" s="205"/>
      <c r="H32" s="204"/>
      <c r="I32" s="204"/>
      <c r="J32" s="204"/>
      <c r="K32" s="204"/>
      <c r="L32" s="204"/>
    </row>
    <row r="33" spans="1:12">
      <c r="A33" s="200" t="s">
        <v>184</v>
      </c>
      <c r="B33" s="200"/>
      <c r="C33" s="200"/>
      <c r="D33" s="200"/>
      <c r="E33" s="200"/>
      <c r="F33" s="201" t="s">
        <v>182</v>
      </c>
      <c r="G33" s="201"/>
      <c r="H33" s="201" t="s">
        <v>183</v>
      </c>
      <c r="I33" s="201"/>
      <c r="J33" s="201"/>
      <c r="K33" s="201"/>
      <c r="L33" s="201"/>
    </row>
    <row r="34" spans="1:12">
      <c r="A34" s="204"/>
      <c r="B34" s="204"/>
      <c r="C34" s="204"/>
      <c r="D34" s="204"/>
      <c r="E34" s="204"/>
      <c r="F34" s="206"/>
      <c r="G34" s="206"/>
      <c r="H34" s="207"/>
      <c r="I34" s="207"/>
      <c r="J34" s="207"/>
      <c r="K34" s="207"/>
      <c r="L34" s="207"/>
    </row>
    <row r="35" spans="1:12">
      <c r="A35" s="204"/>
      <c r="B35" s="204"/>
      <c r="C35" s="204"/>
      <c r="D35" s="204"/>
      <c r="E35" s="204"/>
      <c r="F35" s="206"/>
      <c r="G35" s="206"/>
      <c r="H35" s="208"/>
      <c r="I35" s="208"/>
      <c r="J35" s="208"/>
      <c r="K35" s="208"/>
      <c r="L35" s="208"/>
    </row>
    <row r="36" spans="1:12">
      <c r="A36" s="200" t="s">
        <v>185</v>
      </c>
      <c r="B36" s="200"/>
      <c r="C36" s="200"/>
      <c r="D36" s="200"/>
      <c r="E36" s="200"/>
      <c r="F36" s="201" t="s">
        <v>182</v>
      </c>
      <c r="G36" s="201"/>
      <c r="H36" s="201" t="s">
        <v>183</v>
      </c>
      <c r="I36" s="201"/>
      <c r="J36" s="201"/>
      <c r="K36" s="201"/>
      <c r="L36" s="201"/>
    </row>
    <row r="37" spans="1:12">
      <c r="A37" s="204"/>
      <c r="B37" s="204"/>
      <c r="C37" s="204"/>
      <c r="D37" s="204"/>
      <c r="E37" s="204"/>
      <c r="F37" s="206"/>
      <c r="G37" s="206"/>
      <c r="H37" s="207"/>
      <c r="I37" s="207"/>
      <c r="J37" s="207"/>
      <c r="K37" s="207"/>
      <c r="L37" s="207"/>
    </row>
    <row r="38" spans="1:12">
      <c r="A38" s="204"/>
      <c r="B38" s="204"/>
      <c r="C38" s="204"/>
      <c r="D38" s="204"/>
      <c r="E38" s="204"/>
      <c r="F38" s="206"/>
      <c r="G38" s="206"/>
      <c r="H38" s="208"/>
      <c r="I38" s="208"/>
      <c r="J38" s="208"/>
      <c r="K38" s="208"/>
      <c r="L38" s="208"/>
    </row>
    <row r="39" spans="1:12">
      <c r="A39" s="200" t="s">
        <v>186</v>
      </c>
      <c r="B39" s="200"/>
      <c r="C39" s="200"/>
      <c r="D39" s="200"/>
      <c r="E39" s="200"/>
      <c r="F39" s="201" t="s">
        <v>182</v>
      </c>
      <c r="G39" s="201"/>
      <c r="H39" s="201" t="s">
        <v>183</v>
      </c>
      <c r="I39" s="201"/>
      <c r="J39" s="201"/>
      <c r="K39" s="201"/>
      <c r="L39" s="201"/>
    </row>
    <row r="40" spans="1:12">
      <c r="A40" s="204"/>
      <c r="B40" s="204"/>
      <c r="C40" s="204"/>
      <c r="D40" s="204"/>
      <c r="E40" s="204"/>
      <c r="F40" s="206"/>
      <c r="G40" s="206"/>
      <c r="H40" s="207"/>
      <c r="I40" s="207"/>
      <c r="J40" s="207"/>
      <c r="K40" s="207"/>
      <c r="L40" s="207"/>
    </row>
    <row r="41" spans="1:12">
      <c r="A41" s="204"/>
      <c r="B41" s="204"/>
      <c r="C41" s="204"/>
      <c r="D41" s="204"/>
      <c r="E41" s="204"/>
      <c r="F41" s="206"/>
      <c r="G41" s="206"/>
      <c r="H41" s="208"/>
      <c r="I41" s="208"/>
      <c r="J41" s="208"/>
      <c r="K41" s="208"/>
      <c r="L41" s="208"/>
    </row>
    <row r="42" spans="1:12">
      <c r="A42" s="200" t="s">
        <v>187</v>
      </c>
      <c r="B42" s="200"/>
      <c r="C42" s="200"/>
      <c r="D42" s="200"/>
      <c r="E42" s="200"/>
      <c r="F42" s="201" t="s">
        <v>182</v>
      </c>
      <c r="G42" s="201"/>
      <c r="H42" s="201" t="s">
        <v>183</v>
      </c>
      <c r="I42" s="201"/>
      <c r="J42" s="201"/>
      <c r="K42" s="201"/>
      <c r="L42" s="201"/>
    </row>
    <row r="43" spans="1:12">
      <c r="A43" s="204"/>
      <c r="B43" s="204"/>
      <c r="C43" s="204"/>
      <c r="D43" s="204"/>
      <c r="E43" s="204"/>
      <c r="F43" s="206"/>
      <c r="G43" s="206"/>
      <c r="H43" s="207"/>
      <c r="I43" s="207"/>
      <c r="J43" s="207"/>
      <c r="K43" s="207"/>
      <c r="L43" s="207"/>
    </row>
    <row r="44" spans="1:12">
      <c r="A44" s="204"/>
      <c r="B44" s="204"/>
      <c r="C44" s="204"/>
      <c r="D44" s="204"/>
      <c r="E44" s="204"/>
      <c r="F44" s="206"/>
      <c r="G44" s="206"/>
      <c r="H44" s="208"/>
      <c r="I44" s="208"/>
      <c r="J44" s="208"/>
      <c r="K44" s="208"/>
      <c r="L44" s="208"/>
    </row>
    <row r="45" spans="1:12">
      <c r="A45" s="200" t="s">
        <v>188</v>
      </c>
      <c r="B45" s="200"/>
      <c r="C45" s="200"/>
      <c r="D45" s="200"/>
      <c r="E45" s="200"/>
      <c r="F45" s="201" t="s">
        <v>182</v>
      </c>
      <c r="G45" s="201"/>
      <c r="H45" s="201" t="s">
        <v>183</v>
      </c>
      <c r="I45" s="201"/>
      <c r="J45" s="201"/>
      <c r="K45" s="201"/>
      <c r="L45" s="201"/>
    </row>
    <row r="46" spans="1:12">
      <c r="A46" s="204"/>
      <c r="B46" s="204"/>
      <c r="C46" s="204"/>
      <c r="D46" s="204"/>
      <c r="E46" s="204"/>
      <c r="F46" s="206"/>
      <c r="G46" s="206"/>
      <c r="H46" s="207"/>
      <c r="I46" s="207"/>
      <c r="J46" s="207"/>
      <c r="K46" s="207"/>
      <c r="L46" s="207"/>
    </row>
    <row r="47" spans="1:12">
      <c r="A47" s="204"/>
      <c r="B47" s="204"/>
      <c r="C47" s="204"/>
      <c r="D47" s="204"/>
      <c r="E47" s="204"/>
      <c r="F47" s="206"/>
      <c r="G47" s="206"/>
      <c r="H47" s="208"/>
      <c r="I47" s="208"/>
      <c r="J47" s="208"/>
      <c r="K47" s="208"/>
      <c r="L47" s="208"/>
    </row>
    <row r="48" spans="1:12">
      <c r="A48" s="200" t="s">
        <v>189</v>
      </c>
      <c r="B48" s="200"/>
      <c r="C48" s="200"/>
      <c r="D48" s="200"/>
      <c r="E48" s="200"/>
      <c r="F48" s="201" t="s">
        <v>182</v>
      </c>
      <c r="G48" s="201"/>
      <c r="H48" s="201" t="s">
        <v>183</v>
      </c>
      <c r="I48" s="201"/>
      <c r="J48" s="201"/>
      <c r="K48" s="201"/>
      <c r="L48" s="201"/>
    </row>
    <row r="49" spans="1:12">
      <c r="A49" s="204"/>
      <c r="B49" s="204"/>
      <c r="C49" s="204"/>
      <c r="D49" s="204"/>
      <c r="E49" s="204"/>
      <c r="F49" s="206"/>
      <c r="G49" s="206"/>
      <c r="H49" s="207"/>
      <c r="I49" s="207"/>
      <c r="J49" s="207"/>
      <c r="K49" s="207"/>
      <c r="L49" s="207"/>
    </row>
    <row r="50" spans="1:12">
      <c r="A50" s="204"/>
      <c r="B50" s="204"/>
      <c r="C50" s="204"/>
      <c r="D50" s="204"/>
      <c r="E50" s="204"/>
      <c r="F50" s="206"/>
      <c r="G50" s="206"/>
      <c r="H50" s="208"/>
      <c r="I50" s="208"/>
      <c r="J50" s="208"/>
      <c r="K50" s="208"/>
      <c r="L50" s="208"/>
    </row>
    <row r="51" spans="1:12">
      <c r="A51" s="200" t="s">
        <v>190</v>
      </c>
      <c r="B51" s="200"/>
      <c r="C51" s="200"/>
      <c r="D51" s="200"/>
      <c r="E51" s="200"/>
      <c r="F51" s="201" t="s">
        <v>182</v>
      </c>
      <c r="G51" s="201"/>
      <c r="H51" s="201" t="s">
        <v>183</v>
      </c>
      <c r="I51" s="201"/>
      <c r="J51" s="201"/>
      <c r="K51" s="201"/>
      <c r="L51" s="201"/>
    </row>
    <row r="52" spans="1:12">
      <c r="A52" s="204"/>
      <c r="B52" s="204"/>
      <c r="C52" s="204"/>
      <c r="D52" s="204"/>
      <c r="E52" s="204"/>
      <c r="F52" s="138"/>
      <c r="G52" s="137"/>
      <c r="H52" s="207"/>
      <c r="I52" s="207"/>
      <c r="J52" s="207"/>
      <c r="K52" s="207"/>
      <c r="L52" s="207"/>
    </row>
    <row r="53" spans="1:12">
      <c r="A53" s="204"/>
      <c r="B53" s="204"/>
      <c r="C53" s="204"/>
      <c r="D53" s="204"/>
      <c r="E53" s="204"/>
      <c r="F53" s="206"/>
      <c r="G53" s="206"/>
      <c r="H53" s="208"/>
      <c r="I53" s="208"/>
      <c r="J53" s="208"/>
      <c r="K53" s="208"/>
      <c r="L53" s="208"/>
    </row>
    <row r="54" spans="1:12">
      <c r="A54" s="200" t="s">
        <v>191</v>
      </c>
      <c r="B54" s="200"/>
      <c r="C54" s="200"/>
      <c r="D54" s="200"/>
      <c r="E54" s="200"/>
      <c r="F54" s="201" t="s">
        <v>182</v>
      </c>
      <c r="G54" s="201"/>
      <c r="H54" s="201" t="s">
        <v>183</v>
      </c>
      <c r="I54" s="201"/>
      <c r="J54" s="201"/>
      <c r="K54" s="201"/>
      <c r="L54" s="201"/>
    </row>
    <row r="55" spans="1:12">
      <c r="A55" s="204"/>
      <c r="B55" s="204"/>
      <c r="C55" s="204"/>
      <c r="D55" s="204"/>
      <c r="E55" s="204"/>
      <c r="F55" s="206"/>
      <c r="G55" s="206"/>
      <c r="H55" s="207"/>
      <c r="I55" s="207"/>
      <c r="J55" s="207"/>
      <c r="K55" s="207"/>
      <c r="L55" s="207"/>
    </row>
    <row r="56" spans="1:12">
      <c r="A56" s="204"/>
      <c r="B56" s="204"/>
      <c r="C56" s="204"/>
      <c r="D56" s="204"/>
      <c r="E56" s="204"/>
      <c r="F56" s="206"/>
      <c r="G56" s="206"/>
      <c r="H56" s="208"/>
      <c r="I56" s="208"/>
      <c r="J56" s="208"/>
      <c r="K56" s="208"/>
      <c r="L56" s="208"/>
    </row>
  </sheetData>
  <mergeCells count="100">
    <mergeCell ref="A55:E55"/>
    <mergeCell ref="F55:G55"/>
    <mergeCell ref="H55:L55"/>
    <mergeCell ref="A56:E56"/>
    <mergeCell ref="F56:G56"/>
    <mergeCell ref="H56:L56"/>
    <mergeCell ref="A53:E53"/>
    <mergeCell ref="F53:G53"/>
    <mergeCell ref="H53:L53"/>
    <mergeCell ref="A54:E54"/>
    <mergeCell ref="F54:G54"/>
    <mergeCell ref="H54:L54"/>
    <mergeCell ref="A51:E51"/>
    <mergeCell ref="F51:G51"/>
    <mergeCell ref="H51:L51"/>
    <mergeCell ref="A52:E52"/>
    <mergeCell ref="H52:L52"/>
    <mergeCell ref="A49:E49"/>
    <mergeCell ref="F49:G49"/>
    <mergeCell ref="H49:L49"/>
    <mergeCell ref="A50:E50"/>
    <mergeCell ref="F50:G50"/>
    <mergeCell ref="H50:L50"/>
    <mergeCell ref="A47:E47"/>
    <mergeCell ref="F47:G47"/>
    <mergeCell ref="H47:L47"/>
    <mergeCell ref="A48:E48"/>
    <mergeCell ref="F48:G48"/>
    <mergeCell ref="H48:L48"/>
    <mergeCell ref="A45:E45"/>
    <mergeCell ref="F45:G45"/>
    <mergeCell ref="H45:L45"/>
    <mergeCell ref="A46:E46"/>
    <mergeCell ref="F46:G46"/>
    <mergeCell ref="H46:L46"/>
    <mergeCell ref="A43:E43"/>
    <mergeCell ref="F43:G43"/>
    <mergeCell ref="H43:L43"/>
    <mergeCell ref="A44:E44"/>
    <mergeCell ref="F44:G44"/>
    <mergeCell ref="H44:L44"/>
    <mergeCell ref="A41:E41"/>
    <mergeCell ref="F41:G41"/>
    <mergeCell ref="H41:L41"/>
    <mergeCell ref="A42:E42"/>
    <mergeCell ref="F42:G42"/>
    <mergeCell ref="H42:L42"/>
    <mergeCell ref="A39:E39"/>
    <mergeCell ref="F39:G39"/>
    <mergeCell ref="H39:L39"/>
    <mergeCell ref="A40:E40"/>
    <mergeCell ref="F40:G40"/>
    <mergeCell ref="H40:L40"/>
    <mergeCell ref="A37:E37"/>
    <mergeCell ref="F37:G37"/>
    <mergeCell ref="H37:L37"/>
    <mergeCell ref="A38:E38"/>
    <mergeCell ref="F38:G38"/>
    <mergeCell ref="H38:L38"/>
    <mergeCell ref="A35:E35"/>
    <mergeCell ref="F35:G35"/>
    <mergeCell ref="H35:L35"/>
    <mergeCell ref="A36:E36"/>
    <mergeCell ref="F36:G36"/>
    <mergeCell ref="H36:L36"/>
    <mergeCell ref="A33:E33"/>
    <mergeCell ref="F33:G33"/>
    <mergeCell ref="H33:L33"/>
    <mergeCell ref="A34:E34"/>
    <mergeCell ref="F34:G34"/>
    <mergeCell ref="H34:L34"/>
    <mergeCell ref="A31:E31"/>
    <mergeCell ref="F31:G31"/>
    <mergeCell ref="H31:L31"/>
    <mergeCell ref="A32:E32"/>
    <mergeCell ref="F32:G32"/>
    <mergeCell ref="H32:L32"/>
    <mergeCell ref="B25:F25"/>
    <mergeCell ref="G25:H25"/>
    <mergeCell ref="I25:M25"/>
    <mergeCell ref="A30:E30"/>
    <mergeCell ref="F30:G30"/>
    <mergeCell ref="H30:L30"/>
    <mergeCell ref="B20:F20"/>
    <mergeCell ref="G20:H20"/>
    <mergeCell ref="I20:M20"/>
    <mergeCell ref="B24:F24"/>
    <mergeCell ref="G24:H24"/>
    <mergeCell ref="I24:M24"/>
    <mergeCell ref="B15:F15"/>
    <mergeCell ref="G15:K15"/>
    <mergeCell ref="B19:F19"/>
    <mergeCell ref="G19:H19"/>
    <mergeCell ref="I19:M19"/>
    <mergeCell ref="C8:G8"/>
    <mergeCell ref="H8:L8"/>
    <mergeCell ref="C9:G9"/>
    <mergeCell ref="H9:L9"/>
    <mergeCell ref="B14:F14"/>
    <mergeCell ref="G14:K14"/>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IW25"/>
  <sheetViews>
    <sheetView workbookViewId="0"/>
  </sheetViews>
  <sheetFormatPr baseColWidth="10" defaultColWidth="8.83203125" defaultRowHeight="12" x14ac:dyDescent="0"/>
  <cols>
    <col min="1" max="257" width="8.83203125" style="134"/>
  </cols>
  <sheetData>
    <row r="1" spans="1:257">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row>
    <row r="2" spans="1:257">
      <c r="A2" s="139" t="s">
        <v>152</v>
      </c>
      <c r="B2" s="140"/>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row>
    <row r="3" spans="1:257">
      <c r="A3" s="141" t="s">
        <v>153</v>
      </c>
      <c r="B3" s="142" t="s">
        <v>154</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row>
    <row r="4" spans="1:257">
      <c r="A4" s="143" t="s">
        <v>5</v>
      </c>
      <c r="B4" s="144" t="s">
        <v>155</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row>
    <row r="5" spans="1:257">
      <c r="A5" s="143" t="s">
        <v>8</v>
      </c>
      <c r="B5" s="144" t="s">
        <v>192</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row>
    <row r="7" spans="1:257">
      <c r="A7" s="86" t="s">
        <v>156</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row>
    <row r="8" spans="1:257" ht="16.5" customHeight="1">
      <c r="A8" s="145" t="s">
        <v>39</v>
      </c>
      <c r="B8" s="146" t="s">
        <v>157</v>
      </c>
      <c r="C8" s="209" t="s">
        <v>158</v>
      </c>
      <c r="D8" s="209"/>
      <c r="E8" s="209"/>
      <c r="F8" s="209"/>
      <c r="G8" s="209"/>
      <c r="H8" s="210" t="s">
        <v>159</v>
      </c>
      <c r="I8" s="210"/>
      <c r="J8" s="210"/>
      <c r="K8" s="210"/>
      <c r="L8" s="210"/>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row>
    <row r="9" spans="1:257" s="149" customFormat="1" ht="200" customHeight="1">
      <c r="A9" s="147" t="s">
        <v>52</v>
      </c>
      <c r="B9" s="148" t="s">
        <v>193</v>
      </c>
      <c r="C9" s="211" t="s">
        <v>194</v>
      </c>
      <c r="D9" s="211"/>
      <c r="E9" s="211"/>
      <c r="F9" s="211"/>
      <c r="G9" s="211"/>
      <c r="H9" s="212" t="s">
        <v>195</v>
      </c>
      <c r="I9" s="212"/>
      <c r="J9" s="212"/>
      <c r="K9" s="212"/>
      <c r="L9" s="212"/>
    </row>
    <row r="10" spans="1:257">
      <c r="A10" s="134" t="s">
        <v>163</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row>
    <row r="11" spans="1:257">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row>
    <row r="13" spans="1:257">
      <c r="A13" s="86" t="s">
        <v>196</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row>
    <row r="14" spans="1:257">
      <c r="A14" s="139" t="s">
        <v>39</v>
      </c>
      <c r="B14" s="213" t="s">
        <v>165</v>
      </c>
      <c r="C14" s="213"/>
      <c r="D14" s="213"/>
      <c r="E14" s="213"/>
      <c r="F14" s="213"/>
      <c r="G14" s="213" t="s">
        <v>166</v>
      </c>
      <c r="H14" s="213"/>
      <c r="I14" s="213"/>
      <c r="J14" s="213"/>
      <c r="K14" s="213"/>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row>
    <row r="15" spans="1:257" s="151" customFormat="1" ht="48.5" customHeight="1">
      <c r="A15" s="150" t="s">
        <v>52</v>
      </c>
      <c r="B15" s="214" t="s">
        <v>197</v>
      </c>
      <c r="C15" s="214"/>
      <c r="D15" s="214"/>
      <c r="E15" s="214"/>
      <c r="F15" s="214"/>
      <c r="G15" s="214" t="s">
        <v>198</v>
      </c>
      <c r="H15" s="214"/>
      <c r="I15" s="214"/>
      <c r="J15" s="214"/>
      <c r="K15" s="214"/>
    </row>
    <row r="16" spans="1:257" ht="12.25" customHeight="1">
      <c r="A16" s="133"/>
      <c r="B16" s="133"/>
      <c r="C16" s="133"/>
      <c r="D16" s="133"/>
      <c r="E16" s="133"/>
      <c r="F16" s="133"/>
      <c r="G16" s="133"/>
      <c r="H16" s="133"/>
      <c r="I16" s="133"/>
      <c r="J16" s="133"/>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row>
    <row r="17" spans="1:257">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c r="A18" s="86" t="s">
        <v>169</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c r="A19" s="139" t="s">
        <v>39</v>
      </c>
      <c r="B19" s="213" t="s">
        <v>170</v>
      </c>
      <c r="C19" s="213"/>
      <c r="D19" s="213"/>
      <c r="E19" s="213"/>
      <c r="F19" s="213"/>
      <c r="G19" s="213" t="s">
        <v>171</v>
      </c>
      <c r="H19" s="213"/>
      <c r="I19" s="213" t="s">
        <v>172</v>
      </c>
      <c r="J19" s="213"/>
      <c r="K19" s="213"/>
      <c r="L19" s="213"/>
      <c r="M19" s="21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s="151" customFormat="1" ht="91" customHeight="1">
      <c r="A20" s="150" t="s">
        <v>52</v>
      </c>
      <c r="B20" s="215" t="s">
        <v>199</v>
      </c>
      <c r="C20" s="215"/>
      <c r="D20" s="215"/>
      <c r="E20" s="215"/>
      <c r="F20" s="215"/>
      <c r="G20" s="216" t="s">
        <v>200</v>
      </c>
      <c r="H20" s="216"/>
      <c r="I20" s="214" t="s">
        <v>201</v>
      </c>
      <c r="J20" s="214"/>
      <c r="K20" s="214"/>
      <c r="L20" s="214"/>
      <c r="M20" s="214"/>
    </row>
    <row r="21" spans="1:257" ht="12.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3" spans="1:257" ht="14" customHeight="1">
      <c r="A23" s="86" t="s">
        <v>176</v>
      </c>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c r="A24" s="139" t="s">
        <v>39</v>
      </c>
      <c r="B24" s="213" t="s">
        <v>170</v>
      </c>
      <c r="C24" s="213"/>
      <c r="D24" s="213"/>
      <c r="E24" s="213"/>
      <c r="F24" s="213"/>
      <c r="G24" s="213" t="s">
        <v>171</v>
      </c>
      <c r="H24" s="213"/>
      <c r="I24" s="213" t="s">
        <v>172</v>
      </c>
      <c r="J24" s="213"/>
      <c r="K24" s="213"/>
      <c r="L24" s="213"/>
      <c r="M24" s="213"/>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s="151" customFormat="1" ht="112.75" customHeight="1">
      <c r="A25" s="150" t="s">
        <v>52</v>
      </c>
      <c r="B25" s="215" t="s">
        <v>202</v>
      </c>
      <c r="C25" s="215"/>
      <c r="D25" s="215"/>
      <c r="E25" s="215"/>
      <c r="F25" s="215"/>
      <c r="G25" s="214" t="s">
        <v>203</v>
      </c>
      <c r="H25" s="214"/>
      <c r="I25" s="214" t="s">
        <v>204</v>
      </c>
      <c r="J25" s="214"/>
      <c r="K25" s="214"/>
      <c r="L25" s="214"/>
      <c r="M25" s="214"/>
    </row>
  </sheetData>
  <mergeCells count="20">
    <mergeCell ref="B25:F25"/>
    <mergeCell ref="G25:H25"/>
    <mergeCell ref="I25:M25"/>
    <mergeCell ref="B20:F20"/>
    <mergeCell ref="G20:H20"/>
    <mergeCell ref="I20:M20"/>
    <mergeCell ref="B24:F24"/>
    <mergeCell ref="G24:H24"/>
    <mergeCell ref="I24:M24"/>
    <mergeCell ref="B15:F15"/>
    <mergeCell ref="G15:K15"/>
    <mergeCell ref="B19:F19"/>
    <mergeCell ref="G19:H19"/>
    <mergeCell ref="I19:M19"/>
    <mergeCell ref="C8:G8"/>
    <mergeCell ref="H8:L8"/>
    <mergeCell ref="C9:G9"/>
    <mergeCell ref="H9:L9"/>
    <mergeCell ref="B14:F14"/>
    <mergeCell ref="G14:K14"/>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rowBreaks count="1" manualBreakCount="1">
    <brk id="19" max="16383" man="1"/>
  </rowBreaks>
  <colBreaks count="1" manualBreakCount="1">
    <brk id="1"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IV56"/>
  <sheetViews>
    <sheetView workbookViewId="0">
      <selection activeCell="C9" sqref="C9"/>
    </sheetView>
  </sheetViews>
  <sheetFormatPr baseColWidth="10" defaultColWidth="8.83203125" defaultRowHeight="12" x14ac:dyDescent="0"/>
  <cols>
    <col min="1" max="256" width="8.83203125" style="152"/>
  </cols>
  <sheetData>
    <row r="1" spans="1:13" ht="16.75" customHeight="1">
      <c r="A1" s="153"/>
      <c r="B1" s="153"/>
      <c r="C1" s="154"/>
      <c r="D1" s="154"/>
      <c r="E1" s="154"/>
      <c r="F1" s="154"/>
      <c r="G1" s="154"/>
      <c r="H1" s="154"/>
      <c r="I1" s="154"/>
      <c r="J1" s="154"/>
      <c r="K1" s="154"/>
      <c r="L1" s="154"/>
      <c r="M1" s="154"/>
    </row>
    <row r="2" spans="1:13" ht="18" customHeight="1">
      <c r="A2" s="155" t="s">
        <v>152</v>
      </c>
      <c r="B2" s="156"/>
      <c r="C2" s="157"/>
      <c r="D2" s="154"/>
      <c r="E2" s="154"/>
      <c r="F2" s="154"/>
      <c r="G2" s="154"/>
      <c r="H2" s="154"/>
      <c r="I2" s="154"/>
      <c r="J2" s="154"/>
      <c r="K2" s="154"/>
      <c r="L2" s="154"/>
      <c r="M2" s="154"/>
    </row>
    <row r="3" spans="1:13" ht="18" customHeight="1">
      <c r="A3" s="155" t="s">
        <v>153</v>
      </c>
      <c r="B3" s="158" t="s">
        <v>154</v>
      </c>
      <c r="C3" s="157"/>
      <c r="D3" s="154"/>
      <c r="E3" s="154"/>
      <c r="F3" s="154"/>
      <c r="G3" s="154"/>
      <c r="H3" s="154"/>
      <c r="I3" s="154"/>
      <c r="J3" s="154"/>
      <c r="K3" s="154"/>
      <c r="L3" s="154"/>
      <c r="M3" s="154"/>
    </row>
    <row r="4" spans="1:13" ht="18" customHeight="1">
      <c r="A4" s="155" t="s">
        <v>5</v>
      </c>
      <c r="B4" s="158" t="s">
        <v>155</v>
      </c>
      <c r="C4" s="157"/>
      <c r="D4" s="154"/>
      <c r="E4" s="154"/>
      <c r="F4" s="154"/>
      <c r="G4" s="154"/>
      <c r="H4" s="154"/>
      <c r="I4" s="154"/>
      <c r="J4" s="154"/>
      <c r="K4" s="154"/>
      <c r="L4" s="154"/>
      <c r="M4" s="154"/>
    </row>
    <row r="5" spans="1:13" ht="18" customHeight="1">
      <c r="A5" s="155" t="s">
        <v>8</v>
      </c>
      <c r="B5" s="158" t="s">
        <v>205</v>
      </c>
      <c r="C5" s="157"/>
      <c r="D5" s="154"/>
      <c r="E5" s="154"/>
      <c r="F5" s="154"/>
      <c r="G5" s="154"/>
      <c r="H5" s="154"/>
      <c r="I5" s="154"/>
      <c r="J5" s="154"/>
      <c r="K5" s="154"/>
      <c r="L5" s="154"/>
      <c r="M5" s="154"/>
    </row>
    <row r="6" spans="1:13" ht="16.75" customHeight="1">
      <c r="A6" s="159"/>
      <c r="B6" s="159"/>
      <c r="C6" s="154"/>
      <c r="D6" s="154"/>
      <c r="E6" s="154"/>
      <c r="F6" s="154"/>
      <c r="G6" s="154"/>
      <c r="H6" s="154"/>
      <c r="I6" s="154"/>
      <c r="J6" s="154"/>
      <c r="K6" s="154"/>
      <c r="L6" s="154"/>
      <c r="M6" s="154"/>
    </row>
    <row r="7" spans="1:13" ht="17" customHeight="1">
      <c r="A7" s="160" t="s">
        <v>156</v>
      </c>
      <c r="B7" s="153"/>
      <c r="C7" s="153"/>
      <c r="D7" s="153"/>
      <c r="E7" s="153"/>
      <c r="F7" s="153"/>
      <c r="G7" s="153"/>
      <c r="H7" s="153"/>
      <c r="I7" s="153"/>
      <c r="J7" s="153"/>
      <c r="K7" s="153"/>
      <c r="L7" s="153"/>
      <c r="M7" s="154"/>
    </row>
    <row r="8" spans="1:13" ht="16.5" customHeight="1">
      <c r="A8" s="161" t="s">
        <v>39</v>
      </c>
      <c r="B8" s="162" t="s">
        <v>157</v>
      </c>
      <c r="C8" s="217" t="s">
        <v>158</v>
      </c>
      <c r="D8" s="217"/>
      <c r="E8" s="217"/>
      <c r="F8" s="217"/>
      <c r="G8" s="217"/>
      <c r="H8" s="218" t="s">
        <v>159</v>
      </c>
      <c r="I8" s="218"/>
      <c r="J8" s="218"/>
      <c r="K8" s="218"/>
      <c r="L8" s="218"/>
      <c r="M8" s="157"/>
    </row>
    <row r="9" spans="1:13" ht="271.75" customHeight="1">
      <c r="A9" s="163" t="s">
        <v>54</v>
      </c>
      <c r="B9" s="164" t="s">
        <v>206</v>
      </c>
      <c r="C9" s="219" t="s">
        <v>207</v>
      </c>
      <c r="D9" s="219"/>
      <c r="E9" s="219"/>
      <c r="F9" s="219"/>
      <c r="G9" s="219"/>
      <c r="H9" s="220" t="s">
        <v>208</v>
      </c>
      <c r="I9" s="220"/>
      <c r="J9" s="220"/>
      <c r="K9" s="220"/>
      <c r="L9" s="220"/>
      <c r="M9" s="157"/>
    </row>
    <row r="10" spans="1:13" ht="17" customHeight="1">
      <c r="A10" s="165" t="s">
        <v>209</v>
      </c>
      <c r="B10" s="159"/>
      <c r="C10" s="159"/>
      <c r="D10" s="159"/>
      <c r="E10" s="159"/>
      <c r="F10" s="159"/>
      <c r="G10" s="159"/>
      <c r="H10" s="159"/>
      <c r="I10" s="159"/>
      <c r="J10" s="159"/>
      <c r="K10" s="159"/>
      <c r="L10" s="159"/>
      <c r="M10" s="154"/>
    </row>
    <row r="11" spans="1:13" ht="15.75" customHeight="1">
      <c r="A11" s="154"/>
      <c r="B11" s="154"/>
      <c r="C11" s="154"/>
      <c r="D11" s="154"/>
      <c r="E11" s="154"/>
      <c r="F11" s="154"/>
      <c r="G11" s="154"/>
      <c r="H11" s="154"/>
      <c r="I11" s="154"/>
      <c r="J11" s="154"/>
      <c r="K11" s="154"/>
      <c r="L11" s="154"/>
      <c r="M11" s="154"/>
    </row>
    <row r="12" spans="1:13" ht="15.75" customHeight="1">
      <c r="A12" s="154"/>
      <c r="B12" s="154"/>
      <c r="C12" s="154"/>
      <c r="D12" s="154"/>
      <c r="E12" s="154"/>
      <c r="F12" s="154"/>
      <c r="G12" s="154"/>
      <c r="H12" s="154"/>
      <c r="I12" s="154"/>
      <c r="J12" s="154"/>
      <c r="K12" s="154"/>
      <c r="L12" s="154"/>
      <c r="M12" s="154"/>
    </row>
    <row r="13" spans="1:13" ht="17" customHeight="1">
      <c r="A13" s="160" t="s">
        <v>164</v>
      </c>
      <c r="B13" s="153"/>
      <c r="C13" s="153"/>
      <c r="D13" s="153"/>
      <c r="E13" s="153"/>
      <c r="F13" s="153"/>
      <c r="G13" s="153"/>
      <c r="H13" s="153"/>
      <c r="I13" s="153"/>
      <c r="J13" s="153"/>
      <c r="K13" s="153"/>
      <c r="L13" s="154"/>
      <c r="M13" s="154"/>
    </row>
    <row r="14" spans="1:13" ht="12.75" customHeight="1">
      <c r="A14" s="155" t="s">
        <v>39</v>
      </c>
      <c r="B14" s="221" t="s">
        <v>165</v>
      </c>
      <c r="C14" s="221"/>
      <c r="D14" s="221"/>
      <c r="E14" s="221"/>
      <c r="F14" s="221"/>
      <c r="G14" s="221" t="s">
        <v>166</v>
      </c>
      <c r="H14" s="221"/>
      <c r="I14" s="221"/>
      <c r="J14" s="221"/>
      <c r="K14" s="221"/>
      <c r="L14" s="157"/>
      <c r="M14" s="154"/>
    </row>
    <row r="15" spans="1:13" ht="86.5" customHeight="1">
      <c r="A15" s="163" t="s">
        <v>54</v>
      </c>
      <c r="B15" s="222" t="s">
        <v>210</v>
      </c>
      <c r="C15" s="222"/>
      <c r="D15" s="222"/>
      <c r="E15" s="222"/>
      <c r="F15" s="222"/>
      <c r="G15" s="223" t="s">
        <v>211</v>
      </c>
      <c r="H15" s="223"/>
      <c r="I15" s="223"/>
      <c r="J15" s="223"/>
      <c r="K15" s="223"/>
      <c r="L15" s="157"/>
      <c r="M15" s="154"/>
    </row>
    <row r="16" spans="1:13" ht="12.5" customHeight="1">
      <c r="A16" s="166"/>
      <c r="B16" s="166"/>
      <c r="C16" s="166"/>
      <c r="D16" s="166"/>
      <c r="E16" s="166"/>
      <c r="F16" s="166"/>
      <c r="G16" s="166"/>
      <c r="H16" s="166"/>
      <c r="I16" s="166"/>
      <c r="J16" s="166"/>
      <c r="K16" s="159"/>
      <c r="L16" s="154"/>
      <c r="M16" s="154"/>
    </row>
    <row r="17" spans="1:13" ht="15.75" customHeight="1">
      <c r="A17" s="154"/>
      <c r="B17" s="154"/>
      <c r="C17" s="154"/>
      <c r="D17" s="154"/>
      <c r="E17" s="154"/>
      <c r="F17" s="154"/>
      <c r="G17" s="154"/>
      <c r="H17" s="154"/>
      <c r="I17" s="154"/>
      <c r="J17" s="154"/>
      <c r="K17" s="154"/>
      <c r="L17" s="154"/>
      <c r="M17" s="154"/>
    </row>
    <row r="18" spans="1:13" ht="17" customHeight="1">
      <c r="A18" s="160" t="s">
        <v>169</v>
      </c>
      <c r="B18" s="153"/>
      <c r="C18" s="153"/>
      <c r="D18" s="153"/>
      <c r="E18" s="153"/>
      <c r="F18" s="153"/>
      <c r="G18" s="153"/>
      <c r="H18" s="153"/>
      <c r="I18" s="153"/>
      <c r="J18" s="153"/>
      <c r="K18" s="153"/>
      <c r="L18" s="153"/>
      <c r="M18" s="153"/>
    </row>
    <row r="19" spans="1:13" ht="18" customHeight="1">
      <c r="A19" s="155" t="s">
        <v>39</v>
      </c>
      <c r="B19" s="221" t="s">
        <v>170</v>
      </c>
      <c r="C19" s="221"/>
      <c r="D19" s="221"/>
      <c r="E19" s="221"/>
      <c r="F19" s="221"/>
      <c r="G19" s="221" t="s">
        <v>171</v>
      </c>
      <c r="H19" s="221"/>
      <c r="I19" s="221" t="s">
        <v>172</v>
      </c>
      <c r="J19" s="221"/>
      <c r="K19" s="221"/>
      <c r="L19" s="221"/>
      <c r="M19" s="221"/>
    </row>
    <row r="20" spans="1:13" ht="121.25" customHeight="1">
      <c r="A20" s="163" t="s">
        <v>54</v>
      </c>
      <c r="B20" s="222" t="s">
        <v>212</v>
      </c>
      <c r="C20" s="222"/>
      <c r="D20" s="222"/>
      <c r="E20" s="222"/>
      <c r="F20" s="222"/>
      <c r="G20" s="224"/>
      <c r="H20" s="224"/>
      <c r="I20" s="220" t="s">
        <v>213</v>
      </c>
      <c r="J20" s="220"/>
      <c r="K20" s="220"/>
      <c r="L20" s="220"/>
      <c r="M20" s="220"/>
    </row>
    <row r="21" spans="1:13" ht="12.5" customHeight="1">
      <c r="A21" s="159"/>
      <c r="B21" s="159"/>
      <c r="C21" s="159"/>
      <c r="D21" s="159"/>
      <c r="E21" s="159"/>
      <c r="F21" s="159"/>
      <c r="G21" s="159"/>
      <c r="H21" s="159"/>
      <c r="I21" s="159"/>
      <c r="J21" s="159"/>
      <c r="K21" s="159"/>
      <c r="L21" s="159"/>
      <c r="M21" s="159"/>
    </row>
    <row r="22" spans="1:13" ht="12.5" customHeight="1">
      <c r="A22" s="154"/>
      <c r="B22" s="154"/>
      <c r="C22" s="154"/>
      <c r="D22" s="154"/>
      <c r="E22" s="154"/>
      <c r="F22" s="154"/>
      <c r="G22" s="154"/>
      <c r="H22" s="154"/>
      <c r="I22" s="154"/>
      <c r="J22" s="154"/>
      <c r="K22" s="154"/>
      <c r="L22" s="154"/>
      <c r="M22" s="154"/>
    </row>
    <row r="23" spans="1:13" ht="17" customHeight="1">
      <c r="A23" s="160" t="s">
        <v>176</v>
      </c>
      <c r="B23" s="153"/>
      <c r="C23" s="153"/>
      <c r="D23" s="153"/>
      <c r="E23" s="153"/>
      <c r="F23" s="153"/>
      <c r="G23" s="153"/>
      <c r="H23" s="153"/>
      <c r="I23" s="153"/>
      <c r="J23" s="153"/>
      <c r="K23" s="153"/>
      <c r="L23" s="153"/>
      <c r="M23" s="153"/>
    </row>
    <row r="24" spans="1:13" ht="18" customHeight="1">
      <c r="A24" s="155" t="s">
        <v>39</v>
      </c>
      <c r="B24" s="221" t="s">
        <v>170</v>
      </c>
      <c r="C24" s="221"/>
      <c r="D24" s="221"/>
      <c r="E24" s="221"/>
      <c r="F24" s="221"/>
      <c r="G24" s="221" t="s">
        <v>171</v>
      </c>
      <c r="H24" s="221"/>
      <c r="I24" s="221" t="s">
        <v>172</v>
      </c>
      <c r="J24" s="221"/>
      <c r="K24" s="221"/>
      <c r="L24" s="221"/>
      <c r="M24" s="221"/>
    </row>
    <row r="25" spans="1:13" ht="124.5" customHeight="1">
      <c r="A25" s="163" t="s">
        <v>54</v>
      </c>
      <c r="B25" s="222" t="s">
        <v>214</v>
      </c>
      <c r="C25" s="222"/>
      <c r="D25" s="222"/>
      <c r="E25" s="222"/>
      <c r="F25" s="222"/>
      <c r="G25" s="224"/>
      <c r="H25" s="224"/>
      <c r="I25" s="222" t="s">
        <v>215</v>
      </c>
      <c r="J25" s="222"/>
      <c r="K25" s="222"/>
      <c r="L25" s="222"/>
      <c r="M25" s="222"/>
    </row>
    <row r="26" spans="1:13" ht="16.75" customHeight="1">
      <c r="A26" s="159"/>
      <c r="B26" s="159"/>
      <c r="C26" s="159"/>
      <c r="D26" s="159"/>
      <c r="E26" s="159"/>
      <c r="F26" s="159"/>
      <c r="G26" s="159"/>
      <c r="H26" s="159"/>
      <c r="I26" s="159"/>
      <c r="J26" s="159"/>
      <c r="K26" s="159"/>
      <c r="L26" s="159"/>
      <c r="M26" s="159"/>
    </row>
    <row r="27" spans="1:13" ht="15.75" customHeight="1">
      <c r="A27" s="154"/>
      <c r="B27" s="154"/>
      <c r="C27" s="154"/>
      <c r="D27" s="154"/>
      <c r="E27" s="154"/>
      <c r="F27" s="154"/>
      <c r="G27" s="154"/>
      <c r="H27" s="154"/>
      <c r="I27" s="154"/>
      <c r="J27" s="154"/>
      <c r="K27" s="154"/>
      <c r="L27" s="154"/>
      <c r="M27" s="154"/>
    </row>
    <row r="28" spans="1:13" ht="15.75" customHeight="1">
      <c r="A28" s="154"/>
      <c r="B28" s="154"/>
      <c r="C28" s="154"/>
      <c r="D28" s="154"/>
      <c r="E28" s="154"/>
      <c r="F28" s="154"/>
      <c r="G28" s="154"/>
      <c r="H28" s="154"/>
      <c r="I28" s="154"/>
      <c r="J28" s="154"/>
      <c r="K28" s="154"/>
      <c r="L28" s="154"/>
      <c r="M28" s="154"/>
    </row>
    <row r="29" spans="1:13" ht="17" customHeight="1">
      <c r="A29" s="160" t="s">
        <v>180</v>
      </c>
      <c r="B29" s="153"/>
      <c r="C29" s="153"/>
      <c r="D29" s="153"/>
      <c r="E29" s="153"/>
      <c r="F29" s="153"/>
      <c r="G29" s="153"/>
      <c r="H29" s="153"/>
      <c r="I29" s="153"/>
      <c r="J29" s="153"/>
      <c r="K29" s="153"/>
      <c r="L29" s="153"/>
      <c r="M29" s="154"/>
    </row>
    <row r="30" spans="1:13" ht="18" customHeight="1">
      <c r="A30" s="221" t="s">
        <v>181</v>
      </c>
      <c r="B30" s="221"/>
      <c r="C30" s="221"/>
      <c r="D30" s="221"/>
      <c r="E30" s="221"/>
      <c r="F30" s="221" t="s">
        <v>182</v>
      </c>
      <c r="G30" s="221"/>
      <c r="H30" s="221" t="s">
        <v>183</v>
      </c>
      <c r="I30" s="221"/>
      <c r="J30" s="221"/>
      <c r="K30" s="221"/>
      <c r="L30" s="221"/>
      <c r="M30" s="157"/>
    </row>
    <row r="31" spans="1:13" ht="13" customHeight="1">
      <c r="A31" s="225"/>
      <c r="B31" s="225"/>
      <c r="C31" s="225"/>
      <c r="D31" s="225"/>
      <c r="E31" s="225"/>
      <c r="F31" s="226"/>
      <c r="G31" s="226"/>
      <c r="H31" s="227"/>
      <c r="I31" s="227"/>
      <c r="J31" s="227"/>
      <c r="K31" s="227"/>
      <c r="L31" s="227"/>
      <c r="M31" s="157"/>
    </row>
    <row r="32" spans="1:13" ht="18" customHeight="1">
      <c r="A32" s="227"/>
      <c r="B32" s="227"/>
      <c r="C32" s="227"/>
      <c r="D32" s="227"/>
      <c r="E32" s="227"/>
      <c r="F32" s="226"/>
      <c r="G32" s="226"/>
      <c r="H32" s="227"/>
      <c r="I32" s="227"/>
      <c r="J32" s="227"/>
      <c r="K32" s="227"/>
      <c r="L32" s="227"/>
      <c r="M32" s="157"/>
    </row>
    <row r="33" spans="1:13" ht="18" customHeight="1">
      <c r="A33" s="221" t="s">
        <v>184</v>
      </c>
      <c r="B33" s="221"/>
      <c r="C33" s="221"/>
      <c r="D33" s="221"/>
      <c r="E33" s="221"/>
      <c r="F33" s="221" t="s">
        <v>182</v>
      </c>
      <c r="G33" s="221"/>
      <c r="H33" s="221" t="s">
        <v>183</v>
      </c>
      <c r="I33" s="221"/>
      <c r="J33" s="221"/>
      <c r="K33" s="221"/>
      <c r="L33" s="221"/>
      <c r="M33" s="157"/>
    </row>
    <row r="34" spans="1:13" ht="13" customHeight="1">
      <c r="A34" s="227"/>
      <c r="B34" s="227"/>
      <c r="C34" s="227"/>
      <c r="D34" s="227"/>
      <c r="E34" s="227"/>
      <c r="F34" s="228"/>
      <c r="G34" s="228"/>
      <c r="H34" s="225"/>
      <c r="I34" s="225"/>
      <c r="J34" s="225"/>
      <c r="K34" s="225"/>
      <c r="L34" s="225"/>
      <c r="M34" s="157"/>
    </row>
    <row r="35" spans="1:13" ht="18" customHeight="1">
      <c r="A35" s="227"/>
      <c r="B35" s="227"/>
      <c r="C35" s="227"/>
      <c r="D35" s="227"/>
      <c r="E35" s="227"/>
      <c r="F35" s="228"/>
      <c r="G35" s="228"/>
      <c r="H35" s="227"/>
      <c r="I35" s="227"/>
      <c r="J35" s="227"/>
      <c r="K35" s="227"/>
      <c r="L35" s="227"/>
      <c r="M35" s="157"/>
    </row>
    <row r="36" spans="1:13" ht="18" customHeight="1">
      <c r="A36" s="221" t="s">
        <v>185</v>
      </c>
      <c r="B36" s="221"/>
      <c r="C36" s="221"/>
      <c r="D36" s="221"/>
      <c r="E36" s="221"/>
      <c r="F36" s="221" t="s">
        <v>182</v>
      </c>
      <c r="G36" s="221"/>
      <c r="H36" s="221" t="s">
        <v>183</v>
      </c>
      <c r="I36" s="221"/>
      <c r="J36" s="221"/>
      <c r="K36" s="221"/>
      <c r="L36" s="221"/>
      <c r="M36" s="157"/>
    </row>
    <row r="37" spans="1:13" ht="13" customHeight="1">
      <c r="A37" s="227"/>
      <c r="B37" s="227"/>
      <c r="C37" s="227"/>
      <c r="D37" s="227"/>
      <c r="E37" s="227"/>
      <c r="F37" s="228"/>
      <c r="G37" s="228"/>
      <c r="H37" s="225"/>
      <c r="I37" s="225"/>
      <c r="J37" s="225"/>
      <c r="K37" s="225"/>
      <c r="L37" s="225"/>
      <c r="M37" s="157"/>
    </row>
    <row r="38" spans="1:13" ht="18" customHeight="1">
      <c r="A38" s="227"/>
      <c r="B38" s="227"/>
      <c r="C38" s="227"/>
      <c r="D38" s="227"/>
      <c r="E38" s="227"/>
      <c r="F38" s="228"/>
      <c r="G38" s="228"/>
      <c r="H38" s="227"/>
      <c r="I38" s="227"/>
      <c r="J38" s="227"/>
      <c r="K38" s="227"/>
      <c r="L38" s="227"/>
      <c r="M38" s="157"/>
    </row>
    <row r="39" spans="1:13" ht="18" customHeight="1">
      <c r="A39" s="221" t="s">
        <v>186</v>
      </c>
      <c r="B39" s="221"/>
      <c r="C39" s="221"/>
      <c r="D39" s="221"/>
      <c r="E39" s="221"/>
      <c r="F39" s="221" t="s">
        <v>182</v>
      </c>
      <c r="G39" s="221"/>
      <c r="H39" s="221" t="s">
        <v>183</v>
      </c>
      <c r="I39" s="221"/>
      <c r="J39" s="221"/>
      <c r="K39" s="221"/>
      <c r="L39" s="221"/>
      <c r="M39" s="157"/>
    </row>
    <row r="40" spans="1:13" ht="13" customHeight="1">
      <c r="A40" s="227"/>
      <c r="B40" s="227"/>
      <c r="C40" s="227"/>
      <c r="D40" s="227"/>
      <c r="E40" s="227"/>
      <c r="F40" s="228"/>
      <c r="G40" s="228"/>
      <c r="H40" s="225"/>
      <c r="I40" s="225"/>
      <c r="J40" s="225"/>
      <c r="K40" s="225"/>
      <c r="L40" s="225"/>
      <c r="M40" s="157"/>
    </row>
    <row r="41" spans="1:13" ht="18" customHeight="1">
      <c r="A41" s="227"/>
      <c r="B41" s="227"/>
      <c r="C41" s="227"/>
      <c r="D41" s="227"/>
      <c r="E41" s="227"/>
      <c r="F41" s="228"/>
      <c r="G41" s="228"/>
      <c r="H41" s="227"/>
      <c r="I41" s="227"/>
      <c r="J41" s="227"/>
      <c r="K41" s="227"/>
      <c r="L41" s="227"/>
      <c r="M41" s="157"/>
    </row>
    <row r="42" spans="1:13" ht="18" customHeight="1">
      <c r="A42" s="221" t="s">
        <v>187</v>
      </c>
      <c r="B42" s="221"/>
      <c r="C42" s="221"/>
      <c r="D42" s="221"/>
      <c r="E42" s="221"/>
      <c r="F42" s="221" t="s">
        <v>182</v>
      </c>
      <c r="G42" s="221"/>
      <c r="H42" s="221" t="s">
        <v>183</v>
      </c>
      <c r="I42" s="221"/>
      <c r="J42" s="221"/>
      <c r="K42" s="221"/>
      <c r="L42" s="221"/>
      <c r="M42" s="157"/>
    </row>
    <row r="43" spans="1:13" ht="97" customHeight="1">
      <c r="A43" s="222" t="s">
        <v>216</v>
      </c>
      <c r="B43" s="222"/>
      <c r="C43" s="222"/>
      <c r="D43" s="222"/>
      <c r="E43" s="222"/>
      <c r="F43" s="228"/>
      <c r="G43" s="228"/>
      <c r="H43" s="225"/>
      <c r="I43" s="225"/>
      <c r="J43" s="225"/>
      <c r="K43" s="225"/>
      <c r="L43" s="225"/>
      <c r="M43" s="157"/>
    </row>
    <row r="44" spans="1:13" ht="122.25" customHeight="1">
      <c r="A44" s="222" t="s">
        <v>217</v>
      </c>
      <c r="B44" s="222"/>
      <c r="C44" s="222"/>
      <c r="D44" s="222"/>
      <c r="E44" s="222"/>
      <c r="F44" s="228"/>
      <c r="G44" s="228"/>
      <c r="H44" s="227"/>
      <c r="I44" s="227"/>
      <c r="J44" s="227"/>
      <c r="K44" s="227"/>
      <c r="L44" s="227"/>
      <c r="M44" s="157"/>
    </row>
    <row r="45" spans="1:13" ht="18" customHeight="1">
      <c r="A45" s="221" t="s">
        <v>188</v>
      </c>
      <c r="B45" s="221"/>
      <c r="C45" s="221"/>
      <c r="D45" s="221"/>
      <c r="E45" s="221"/>
      <c r="F45" s="221" t="s">
        <v>182</v>
      </c>
      <c r="G45" s="221"/>
      <c r="H45" s="221" t="s">
        <v>183</v>
      </c>
      <c r="I45" s="221"/>
      <c r="J45" s="221"/>
      <c r="K45" s="221"/>
      <c r="L45" s="221"/>
      <c r="M45" s="157"/>
    </row>
    <row r="46" spans="1:13" ht="13" customHeight="1">
      <c r="A46" s="227"/>
      <c r="B46" s="227"/>
      <c r="C46" s="227"/>
      <c r="D46" s="227"/>
      <c r="E46" s="227"/>
      <c r="F46" s="228"/>
      <c r="G46" s="228"/>
      <c r="H46" s="225"/>
      <c r="I46" s="225"/>
      <c r="J46" s="225"/>
      <c r="K46" s="225"/>
      <c r="L46" s="225"/>
      <c r="M46" s="157"/>
    </row>
    <row r="47" spans="1:13" ht="18" customHeight="1">
      <c r="A47" s="227"/>
      <c r="B47" s="227"/>
      <c r="C47" s="227"/>
      <c r="D47" s="227"/>
      <c r="E47" s="227"/>
      <c r="F47" s="228"/>
      <c r="G47" s="228"/>
      <c r="H47" s="227"/>
      <c r="I47" s="227"/>
      <c r="J47" s="227"/>
      <c r="K47" s="227"/>
      <c r="L47" s="227"/>
      <c r="M47" s="157"/>
    </row>
    <row r="48" spans="1:13" ht="18" customHeight="1">
      <c r="A48" s="221" t="s">
        <v>189</v>
      </c>
      <c r="B48" s="221"/>
      <c r="C48" s="221"/>
      <c r="D48" s="221"/>
      <c r="E48" s="221"/>
      <c r="F48" s="221" t="s">
        <v>182</v>
      </c>
      <c r="G48" s="221"/>
      <c r="H48" s="221" t="s">
        <v>183</v>
      </c>
      <c r="I48" s="221"/>
      <c r="J48" s="221"/>
      <c r="K48" s="221"/>
      <c r="L48" s="221"/>
      <c r="M48" s="157"/>
    </row>
    <row r="49" spans="1:13" ht="13" customHeight="1">
      <c r="A49" s="227"/>
      <c r="B49" s="227"/>
      <c r="C49" s="227"/>
      <c r="D49" s="227"/>
      <c r="E49" s="227"/>
      <c r="F49" s="228"/>
      <c r="G49" s="228"/>
      <c r="H49" s="225"/>
      <c r="I49" s="225"/>
      <c r="J49" s="225"/>
      <c r="K49" s="225"/>
      <c r="L49" s="225"/>
      <c r="M49" s="157"/>
    </row>
    <row r="50" spans="1:13" ht="18" customHeight="1">
      <c r="A50" s="227"/>
      <c r="B50" s="227"/>
      <c r="C50" s="227"/>
      <c r="D50" s="227"/>
      <c r="E50" s="227"/>
      <c r="F50" s="228"/>
      <c r="G50" s="228"/>
      <c r="H50" s="227"/>
      <c r="I50" s="227"/>
      <c r="J50" s="227"/>
      <c r="K50" s="227"/>
      <c r="L50" s="227"/>
      <c r="M50" s="157"/>
    </row>
    <row r="51" spans="1:13" ht="18" customHeight="1">
      <c r="A51" s="221" t="s">
        <v>190</v>
      </c>
      <c r="B51" s="221"/>
      <c r="C51" s="221"/>
      <c r="D51" s="221"/>
      <c r="E51" s="221"/>
      <c r="F51" s="221" t="s">
        <v>182</v>
      </c>
      <c r="G51" s="221"/>
      <c r="H51" s="221" t="s">
        <v>183</v>
      </c>
      <c r="I51" s="221"/>
      <c r="J51" s="221"/>
      <c r="K51" s="221"/>
      <c r="L51" s="221"/>
      <c r="M51" s="157"/>
    </row>
    <row r="52" spans="1:13" ht="55" customHeight="1">
      <c r="A52" s="222" t="s">
        <v>218</v>
      </c>
      <c r="B52" s="222"/>
      <c r="C52" s="222"/>
      <c r="D52" s="222"/>
      <c r="E52" s="222"/>
      <c r="F52" s="168"/>
      <c r="G52" s="167"/>
      <c r="H52" s="225"/>
      <c r="I52" s="225"/>
      <c r="J52" s="225"/>
      <c r="K52" s="225"/>
      <c r="L52" s="225"/>
      <c r="M52" s="157"/>
    </row>
    <row r="53" spans="1:13" ht="104.5" customHeight="1">
      <c r="A53" s="222" t="s">
        <v>219</v>
      </c>
      <c r="B53" s="222"/>
      <c r="C53" s="222"/>
      <c r="D53" s="222"/>
      <c r="E53" s="222"/>
      <c r="F53" s="228"/>
      <c r="G53" s="228"/>
      <c r="H53" s="227"/>
      <c r="I53" s="227"/>
      <c r="J53" s="227"/>
      <c r="K53" s="227"/>
      <c r="L53" s="227"/>
      <c r="M53" s="157"/>
    </row>
    <row r="54" spans="1:13" ht="18" customHeight="1">
      <c r="A54" s="221" t="s">
        <v>191</v>
      </c>
      <c r="B54" s="221"/>
      <c r="C54" s="221"/>
      <c r="D54" s="221"/>
      <c r="E54" s="221"/>
      <c r="F54" s="221" t="s">
        <v>182</v>
      </c>
      <c r="G54" s="221"/>
      <c r="H54" s="221" t="s">
        <v>183</v>
      </c>
      <c r="I54" s="221"/>
      <c r="J54" s="221"/>
      <c r="K54" s="221"/>
      <c r="L54" s="221"/>
      <c r="M54" s="157"/>
    </row>
    <row r="55" spans="1:13" ht="13" customHeight="1">
      <c r="A55" s="227"/>
      <c r="B55" s="227"/>
      <c r="C55" s="227"/>
      <c r="D55" s="227"/>
      <c r="E55" s="227"/>
      <c r="F55" s="228"/>
      <c r="G55" s="228"/>
      <c r="H55" s="225"/>
      <c r="I55" s="225"/>
      <c r="J55" s="225"/>
      <c r="K55" s="225"/>
      <c r="L55" s="225"/>
      <c r="M55" s="157"/>
    </row>
    <row r="56" spans="1:13" ht="18" customHeight="1">
      <c r="A56" s="227"/>
      <c r="B56" s="227"/>
      <c r="C56" s="227"/>
      <c r="D56" s="227"/>
      <c r="E56" s="227"/>
      <c r="F56" s="228"/>
      <c r="G56" s="228"/>
      <c r="H56" s="227"/>
      <c r="I56" s="227"/>
      <c r="J56" s="227"/>
      <c r="K56" s="227"/>
      <c r="L56" s="227"/>
      <c r="M56" s="157"/>
    </row>
  </sheetData>
  <mergeCells count="100">
    <mergeCell ref="A55:E55"/>
    <mergeCell ref="F55:G55"/>
    <mergeCell ref="H55:L55"/>
    <mergeCell ref="A56:E56"/>
    <mergeCell ref="F56:G56"/>
    <mergeCell ref="H56:L56"/>
    <mergeCell ref="A53:E53"/>
    <mergeCell ref="F53:G53"/>
    <mergeCell ref="H53:L53"/>
    <mergeCell ref="A54:E54"/>
    <mergeCell ref="F54:G54"/>
    <mergeCell ref="H54:L54"/>
    <mergeCell ref="A51:E51"/>
    <mergeCell ref="F51:G51"/>
    <mergeCell ref="H51:L51"/>
    <mergeCell ref="A52:E52"/>
    <mergeCell ref="H52:L52"/>
    <mergeCell ref="A49:E49"/>
    <mergeCell ref="F49:G49"/>
    <mergeCell ref="H49:L49"/>
    <mergeCell ref="A50:E50"/>
    <mergeCell ref="F50:G50"/>
    <mergeCell ref="H50:L50"/>
    <mergeCell ref="A47:E47"/>
    <mergeCell ref="F47:G47"/>
    <mergeCell ref="H47:L47"/>
    <mergeCell ref="A48:E48"/>
    <mergeCell ref="F48:G48"/>
    <mergeCell ref="H48:L48"/>
    <mergeCell ref="A45:E45"/>
    <mergeCell ref="F45:G45"/>
    <mergeCell ref="H45:L45"/>
    <mergeCell ref="A46:E46"/>
    <mergeCell ref="F46:G46"/>
    <mergeCell ref="H46:L46"/>
    <mergeCell ref="A43:E43"/>
    <mergeCell ref="F43:G43"/>
    <mergeCell ref="H43:L43"/>
    <mergeCell ref="A44:E44"/>
    <mergeCell ref="F44:G44"/>
    <mergeCell ref="H44:L44"/>
    <mergeCell ref="A41:E41"/>
    <mergeCell ref="F41:G41"/>
    <mergeCell ref="H41:L41"/>
    <mergeCell ref="A42:E42"/>
    <mergeCell ref="F42:G42"/>
    <mergeCell ref="H42:L42"/>
    <mergeCell ref="A39:E39"/>
    <mergeCell ref="F39:G39"/>
    <mergeCell ref="H39:L39"/>
    <mergeCell ref="A40:E40"/>
    <mergeCell ref="F40:G40"/>
    <mergeCell ref="H40:L40"/>
    <mergeCell ref="A37:E37"/>
    <mergeCell ref="F37:G37"/>
    <mergeCell ref="H37:L37"/>
    <mergeCell ref="A38:E38"/>
    <mergeCell ref="F38:G38"/>
    <mergeCell ref="H38:L38"/>
    <mergeCell ref="A35:E35"/>
    <mergeCell ref="F35:G35"/>
    <mergeCell ref="H35:L35"/>
    <mergeCell ref="A36:E36"/>
    <mergeCell ref="F36:G36"/>
    <mergeCell ref="H36:L36"/>
    <mergeCell ref="A33:E33"/>
    <mergeCell ref="F33:G33"/>
    <mergeCell ref="H33:L33"/>
    <mergeCell ref="A34:E34"/>
    <mergeCell ref="F34:G34"/>
    <mergeCell ref="H34:L34"/>
    <mergeCell ref="A31:E31"/>
    <mergeCell ref="F31:G31"/>
    <mergeCell ref="H31:L31"/>
    <mergeCell ref="A32:E32"/>
    <mergeCell ref="F32:G32"/>
    <mergeCell ref="H32:L32"/>
    <mergeCell ref="B25:F25"/>
    <mergeCell ref="G25:H25"/>
    <mergeCell ref="I25:M25"/>
    <mergeCell ref="A30:E30"/>
    <mergeCell ref="F30:G30"/>
    <mergeCell ref="H30:L30"/>
    <mergeCell ref="B20:F20"/>
    <mergeCell ref="G20:H20"/>
    <mergeCell ref="I20:M20"/>
    <mergeCell ref="B24:F24"/>
    <mergeCell ref="G24:H24"/>
    <mergeCell ref="I24:M24"/>
    <mergeCell ref="B15:F15"/>
    <mergeCell ref="G15:K15"/>
    <mergeCell ref="B19:F19"/>
    <mergeCell ref="G19:H19"/>
    <mergeCell ref="I19:M19"/>
    <mergeCell ref="C8:G8"/>
    <mergeCell ref="H8:L8"/>
    <mergeCell ref="C9:G9"/>
    <mergeCell ref="H9:L9"/>
    <mergeCell ref="B14:F14"/>
    <mergeCell ref="G14:K14"/>
  </mergeCells>
  <hyperlinks>
    <hyperlink ref="C9" r:id="rId1" display="1) IPv6 enabled_x000a_2) perfsonar, testbed and new voms slave on IPv6_x000a_3) deployed vo.dirac.ac.uk VO and removed trainig.ngs.ac.uk VO_x000a_4) Ongoing maintenance / replacement of failures in out of warranty equipment5) Helping local Astrophysicist run DES analysis jobs on the Manchester T2 (as part of 10% non-LHC quota)._x000a_6) Continued development and running of Vac (318 VMs) and Vcycle (managing VMs at IC and CERN) at Manchester._x000a_7) Operating the GridPP’s site monitoring framework for the Vac and Vcycle managed sites at the request of GridPP._x000a_8) Icecube and LHCb are exploiting the prototype GPU service within grid jobs to run their existing GPU-dependent code._x000a_9) Manchester has continued as one of the UK’s three LHCb T2-D sites with storage."/>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FF"/>
  </sheetPr>
  <dimension ref="A1:IW55"/>
  <sheetViews>
    <sheetView topLeftCell="A19" workbookViewId="0"/>
  </sheetViews>
  <sheetFormatPr baseColWidth="10" defaultColWidth="8.83203125" defaultRowHeight="12" x14ac:dyDescent="0"/>
  <cols>
    <col min="1" max="257" width="8.83203125" style="169"/>
  </cols>
  <sheetData>
    <row r="1" spans="1:12">
      <c r="B1"/>
    </row>
    <row r="2" spans="1:12">
      <c r="A2" s="170" t="s">
        <v>152</v>
      </c>
      <c r="B2" s="171"/>
    </row>
    <row r="3" spans="1:12">
      <c r="A3" s="172" t="s">
        <v>153</v>
      </c>
      <c r="B3" s="173" t="s">
        <v>154</v>
      </c>
    </row>
    <row r="4" spans="1:12">
      <c r="A4" s="174" t="s">
        <v>5</v>
      </c>
      <c r="B4" s="175" t="s">
        <v>220</v>
      </c>
    </row>
    <row r="5" spans="1:12">
      <c r="A5" s="176" t="s">
        <v>8</v>
      </c>
      <c r="B5" s="177" t="s">
        <v>221</v>
      </c>
    </row>
    <row r="7" spans="1:12">
      <c r="A7" s="86" t="s">
        <v>156</v>
      </c>
    </row>
    <row r="8" spans="1:12" ht="16.5" customHeight="1">
      <c r="A8" s="178" t="s">
        <v>39</v>
      </c>
      <c r="B8" s="179" t="s">
        <v>157</v>
      </c>
      <c r="C8" s="229" t="s">
        <v>158</v>
      </c>
      <c r="D8" s="229"/>
      <c r="E8" s="229"/>
      <c r="F8" s="229"/>
      <c r="G8" s="229"/>
      <c r="H8" s="230" t="s">
        <v>159</v>
      </c>
      <c r="I8" s="230"/>
      <c r="J8" s="230"/>
      <c r="K8" s="230"/>
      <c r="L8" s="230"/>
    </row>
    <row r="9" spans="1:12" s="182" customFormat="1" ht="86.25" customHeight="1">
      <c r="A9" s="180" t="s">
        <v>55</v>
      </c>
      <c r="B9" s="181" t="s">
        <v>222</v>
      </c>
      <c r="C9" s="231" t="s">
        <v>223</v>
      </c>
      <c r="D9" s="231"/>
      <c r="E9" s="231"/>
      <c r="F9" s="231"/>
      <c r="G9" s="231"/>
      <c r="H9" s="232" t="s">
        <v>224</v>
      </c>
      <c r="I9" s="232"/>
      <c r="J9" s="232"/>
      <c r="K9" s="232"/>
      <c r="L9" s="232"/>
    </row>
    <row r="10" spans="1:12">
      <c r="A10" s="169" t="s">
        <v>163</v>
      </c>
      <c r="C10" s="27"/>
    </row>
    <row r="13" spans="1:12">
      <c r="A13" s="86" t="s">
        <v>164</v>
      </c>
    </row>
    <row r="14" spans="1:12">
      <c r="A14" s="183" t="s">
        <v>39</v>
      </c>
      <c r="B14" s="233" t="s">
        <v>165</v>
      </c>
      <c r="C14" s="233"/>
      <c r="D14" s="233"/>
      <c r="E14" s="233"/>
      <c r="F14" s="233"/>
      <c r="G14" s="233" t="s">
        <v>166</v>
      </c>
      <c r="H14" s="233"/>
      <c r="I14" s="233"/>
      <c r="J14" s="233"/>
      <c r="K14" s="233"/>
    </row>
    <row r="15" spans="1:12" s="182" customFormat="1" ht="86.25" customHeight="1">
      <c r="A15" s="180" t="s">
        <v>55</v>
      </c>
      <c r="B15" s="234" t="s">
        <v>225</v>
      </c>
      <c r="C15" s="234"/>
      <c r="D15" s="234"/>
      <c r="E15" s="234"/>
      <c r="F15" s="234"/>
      <c r="G15" s="235" t="s">
        <v>226</v>
      </c>
      <c r="H15" s="235"/>
      <c r="I15" s="235"/>
      <c r="J15" s="235"/>
      <c r="K15" s="235"/>
    </row>
    <row r="16" spans="1:12" ht="12.25" customHeight="1">
      <c r="A16" s="182"/>
      <c r="B16" s="182"/>
      <c r="C16" s="182"/>
      <c r="D16" s="182"/>
      <c r="E16" s="182"/>
      <c r="F16" s="182"/>
      <c r="G16" s="182"/>
      <c r="H16" s="182"/>
      <c r="I16" s="182"/>
      <c r="J16" s="182"/>
    </row>
    <row r="17" spans="1:13">
      <c r="I17" s="184"/>
    </row>
    <row r="18" spans="1:13">
      <c r="A18" s="86" t="s">
        <v>169</v>
      </c>
    </row>
    <row r="19" spans="1:13">
      <c r="A19" s="183" t="s">
        <v>39</v>
      </c>
      <c r="B19" s="233" t="s">
        <v>170</v>
      </c>
      <c r="C19" s="233"/>
      <c r="D19" s="233"/>
      <c r="E19" s="233"/>
      <c r="F19" s="233"/>
      <c r="G19" s="233" t="s">
        <v>171</v>
      </c>
      <c r="H19" s="233"/>
      <c r="I19" s="233" t="s">
        <v>172</v>
      </c>
      <c r="J19" s="233"/>
      <c r="K19" s="233"/>
      <c r="L19" s="233"/>
      <c r="M19" s="233"/>
    </row>
    <row r="20" spans="1:13" s="182" customFormat="1" ht="86.25" customHeight="1">
      <c r="A20" s="180" t="s">
        <v>55</v>
      </c>
      <c r="B20" s="236" t="s">
        <v>227</v>
      </c>
      <c r="C20" s="236"/>
      <c r="D20" s="236"/>
      <c r="E20" s="236"/>
      <c r="F20" s="236"/>
      <c r="G20" s="237" t="s">
        <v>228</v>
      </c>
      <c r="H20" s="237"/>
      <c r="I20" s="235"/>
      <c r="J20" s="235"/>
      <c r="K20" s="235"/>
      <c r="L20" s="235"/>
      <c r="M20" s="235"/>
    </row>
    <row r="21" spans="1:13" ht="12.25" customHeight="1">
      <c r="B21" s="185"/>
    </row>
    <row r="22" spans="1:13" ht="12.25" customHeight="1"/>
    <row r="23" spans="1:13">
      <c r="A23" s="86" t="s">
        <v>176</v>
      </c>
    </row>
    <row r="24" spans="1:13">
      <c r="A24" s="183" t="s">
        <v>39</v>
      </c>
      <c r="B24" s="233" t="s">
        <v>170</v>
      </c>
      <c r="C24" s="233"/>
      <c r="D24" s="233"/>
      <c r="E24" s="233"/>
      <c r="F24" s="233"/>
      <c r="G24" s="233" t="s">
        <v>171</v>
      </c>
      <c r="H24" s="233"/>
      <c r="I24" s="233" t="s">
        <v>172</v>
      </c>
      <c r="J24" s="233"/>
      <c r="K24" s="233"/>
      <c r="L24" s="233"/>
      <c r="M24" s="233"/>
    </row>
    <row r="25" spans="1:13" s="182" customFormat="1" ht="86.25" customHeight="1">
      <c r="A25" s="180" t="s">
        <v>55</v>
      </c>
      <c r="B25" s="234" t="s">
        <v>229</v>
      </c>
      <c r="C25" s="234"/>
      <c r="D25" s="234"/>
      <c r="E25" s="234"/>
      <c r="F25" s="234"/>
      <c r="G25" s="237">
        <v>42277</v>
      </c>
      <c r="H25" s="237"/>
      <c r="I25" s="235"/>
      <c r="J25" s="235"/>
      <c r="K25" s="235"/>
      <c r="L25" s="235"/>
      <c r="M25" s="235"/>
    </row>
    <row r="28" spans="1:13">
      <c r="A28" s="186" t="s">
        <v>180</v>
      </c>
      <c r="B28" s="187"/>
      <c r="C28" s="187"/>
      <c r="D28" s="187"/>
      <c r="E28" s="187"/>
      <c r="F28" s="187"/>
      <c r="G28" s="187"/>
      <c r="H28" s="187"/>
      <c r="I28" s="187"/>
      <c r="J28" s="187"/>
      <c r="K28" s="187"/>
      <c r="L28" s="187"/>
      <c r="M28" s="187"/>
    </row>
    <row r="29" spans="1:13">
      <c r="A29" s="238" t="s">
        <v>181</v>
      </c>
      <c r="B29" s="238"/>
      <c r="C29" s="238"/>
      <c r="D29" s="238"/>
      <c r="E29" s="238"/>
      <c r="F29" s="239" t="s">
        <v>230</v>
      </c>
      <c r="G29" s="239"/>
      <c r="H29" s="240" t="s">
        <v>183</v>
      </c>
      <c r="I29" s="240"/>
      <c r="J29" s="240"/>
      <c r="K29" s="240"/>
      <c r="L29" s="240"/>
      <c r="M29" s="187"/>
    </row>
    <row r="30" spans="1:13" ht="12" customHeight="1">
      <c r="A30" s="241"/>
      <c r="B30" s="241"/>
      <c r="C30" s="241"/>
      <c r="D30" s="241"/>
      <c r="E30" s="241"/>
      <c r="F30" s="242"/>
      <c r="G30" s="242"/>
      <c r="H30" s="243"/>
      <c r="I30" s="243"/>
      <c r="J30" s="243"/>
      <c r="K30" s="243"/>
      <c r="L30" s="243"/>
      <c r="M30" s="187"/>
    </row>
    <row r="31" spans="1:13">
      <c r="A31" s="244"/>
      <c r="B31" s="244"/>
      <c r="C31" s="244"/>
      <c r="D31" s="244"/>
      <c r="E31" s="244"/>
      <c r="F31" s="245"/>
      <c r="G31" s="245"/>
      <c r="H31" s="243"/>
      <c r="I31" s="243"/>
      <c r="J31" s="243"/>
      <c r="K31" s="243"/>
      <c r="L31" s="243"/>
      <c r="M31" s="187"/>
    </row>
    <row r="32" spans="1:13">
      <c r="A32" s="238" t="s">
        <v>184</v>
      </c>
      <c r="B32" s="238"/>
      <c r="C32" s="238"/>
      <c r="D32" s="238"/>
      <c r="E32" s="238"/>
      <c r="F32" s="239" t="s">
        <v>230</v>
      </c>
      <c r="G32" s="239"/>
      <c r="H32" s="240" t="s">
        <v>183</v>
      </c>
      <c r="I32" s="240"/>
      <c r="J32" s="240"/>
      <c r="K32" s="240"/>
      <c r="L32" s="240"/>
      <c r="M32" s="187"/>
    </row>
    <row r="33" spans="1:13" ht="12" customHeight="1">
      <c r="A33" s="246"/>
      <c r="B33" s="246"/>
      <c r="C33" s="246"/>
      <c r="D33" s="246"/>
      <c r="E33" s="246"/>
      <c r="F33" s="247"/>
      <c r="G33" s="247"/>
      <c r="H33" s="248"/>
      <c r="I33" s="248"/>
      <c r="J33" s="248"/>
      <c r="K33" s="248"/>
      <c r="L33" s="248"/>
      <c r="M33" s="187"/>
    </row>
    <row r="34" spans="1:13">
      <c r="A34" s="244"/>
      <c r="B34" s="244"/>
      <c r="C34" s="244"/>
      <c r="D34" s="244"/>
      <c r="E34" s="244"/>
      <c r="F34" s="249"/>
      <c r="G34" s="249"/>
      <c r="H34" s="250"/>
      <c r="I34" s="250"/>
      <c r="J34" s="250"/>
      <c r="K34" s="250"/>
      <c r="L34" s="250"/>
      <c r="M34" s="187"/>
    </row>
    <row r="35" spans="1:13">
      <c r="A35" s="238" t="s">
        <v>185</v>
      </c>
      <c r="B35" s="238"/>
      <c r="C35" s="238"/>
      <c r="D35" s="238"/>
      <c r="E35" s="238"/>
      <c r="F35" s="239" t="s">
        <v>230</v>
      </c>
      <c r="G35" s="239"/>
      <c r="H35" s="240" t="s">
        <v>183</v>
      </c>
      <c r="I35" s="240"/>
      <c r="J35" s="240"/>
      <c r="K35" s="240"/>
      <c r="L35" s="240"/>
      <c r="M35" s="187"/>
    </row>
    <row r="36" spans="1:13" ht="12" customHeight="1">
      <c r="A36" s="246"/>
      <c r="B36" s="246"/>
      <c r="C36" s="246"/>
      <c r="D36" s="246"/>
      <c r="E36" s="246"/>
      <c r="F36" s="247"/>
      <c r="G36" s="247"/>
      <c r="H36" s="248"/>
      <c r="I36" s="248"/>
      <c r="J36" s="248"/>
      <c r="K36" s="248"/>
      <c r="L36" s="248"/>
      <c r="M36" s="187"/>
    </row>
    <row r="37" spans="1:13">
      <c r="A37" s="244"/>
      <c r="B37" s="244"/>
      <c r="C37" s="244"/>
      <c r="D37" s="244"/>
      <c r="E37" s="244"/>
      <c r="F37" s="249"/>
      <c r="G37" s="249"/>
      <c r="H37" s="250"/>
      <c r="I37" s="250"/>
      <c r="J37" s="250"/>
      <c r="K37" s="250"/>
      <c r="L37" s="250"/>
      <c r="M37" s="187"/>
    </row>
    <row r="38" spans="1:13">
      <c r="A38" s="238" t="s">
        <v>186</v>
      </c>
      <c r="B38" s="238"/>
      <c r="C38" s="238"/>
      <c r="D38" s="238"/>
      <c r="E38" s="238"/>
      <c r="F38" s="239" t="s">
        <v>230</v>
      </c>
      <c r="G38" s="239"/>
      <c r="H38" s="240" t="s">
        <v>183</v>
      </c>
      <c r="I38" s="240"/>
      <c r="J38" s="240"/>
      <c r="K38" s="240"/>
      <c r="L38" s="240"/>
      <c r="M38" s="187"/>
    </row>
    <row r="39" spans="1:13" ht="12" customHeight="1">
      <c r="A39" s="246"/>
      <c r="B39" s="246"/>
      <c r="C39" s="246"/>
      <c r="D39" s="246"/>
      <c r="E39" s="246"/>
      <c r="F39" s="247"/>
      <c r="G39" s="247"/>
      <c r="H39" s="248"/>
      <c r="I39" s="248"/>
      <c r="J39" s="248"/>
      <c r="K39" s="248"/>
      <c r="L39" s="248"/>
      <c r="M39" s="187"/>
    </row>
    <row r="40" spans="1:13">
      <c r="A40" s="244"/>
      <c r="B40" s="244"/>
      <c r="C40" s="244"/>
      <c r="D40" s="244"/>
      <c r="E40" s="244"/>
      <c r="F40" s="249"/>
      <c r="G40" s="249"/>
      <c r="H40" s="250"/>
      <c r="I40" s="250"/>
      <c r="J40" s="250"/>
      <c r="K40" s="250"/>
      <c r="L40" s="250"/>
      <c r="M40" s="187"/>
    </row>
    <row r="41" spans="1:13">
      <c r="A41" s="238" t="s">
        <v>187</v>
      </c>
      <c r="B41" s="238"/>
      <c r="C41" s="238"/>
      <c r="D41" s="238"/>
      <c r="E41" s="238"/>
      <c r="F41" s="239" t="s">
        <v>230</v>
      </c>
      <c r="G41" s="239"/>
      <c r="H41" s="240" t="s">
        <v>183</v>
      </c>
      <c r="I41" s="240"/>
      <c r="J41" s="240"/>
      <c r="K41" s="240"/>
      <c r="L41" s="240"/>
      <c r="M41" s="187"/>
    </row>
    <row r="42" spans="1:13" ht="12" customHeight="1">
      <c r="A42" s="246"/>
      <c r="B42" s="246"/>
      <c r="C42" s="246"/>
      <c r="D42" s="246"/>
      <c r="E42" s="246"/>
      <c r="F42" s="247"/>
      <c r="G42" s="247"/>
      <c r="H42" s="248"/>
      <c r="I42" s="248"/>
      <c r="J42" s="248"/>
      <c r="K42" s="248"/>
      <c r="L42" s="248"/>
      <c r="M42" s="187"/>
    </row>
    <row r="43" spans="1:13">
      <c r="A43" s="244"/>
      <c r="B43" s="244"/>
      <c r="C43" s="244"/>
      <c r="D43" s="244"/>
      <c r="E43" s="244"/>
      <c r="F43" s="249"/>
      <c r="G43" s="249"/>
      <c r="H43" s="250"/>
      <c r="I43" s="250"/>
      <c r="J43" s="250"/>
      <c r="K43" s="250"/>
      <c r="L43" s="250"/>
      <c r="M43" s="187"/>
    </row>
    <row r="44" spans="1:13">
      <c r="A44" s="238" t="s">
        <v>188</v>
      </c>
      <c r="B44" s="238"/>
      <c r="C44" s="238"/>
      <c r="D44" s="238"/>
      <c r="E44" s="238"/>
      <c r="F44" s="239" t="s">
        <v>230</v>
      </c>
      <c r="G44" s="239"/>
      <c r="H44" s="240" t="s">
        <v>183</v>
      </c>
      <c r="I44" s="240"/>
      <c r="J44" s="240"/>
      <c r="K44" s="240"/>
      <c r="L44" s="240"/>
      <c r="M44" s="187"/>
    </row>
    <row r="45" spans="1:13" ht="12" customHeight="1">
      <c r="A45" s="246"/>
      <c r="B45" s="246"/>
      <c r="C45" s="246"/>
      <c r="D45" s="246"/>
      <c r="E45" s="246"/>
      <c r="F45" s="247"/>
      <c r="G45" s="247"/>
      <c r="H45" s="248"/>
      <c r="I45" s="248"/>
      <c r="J45" s="248"/>
      <c r="K45" s="248"/>
      <c r="L45" s="248"/>
      <c r="M45" s="187"/>
    </row>
    <row r="46" spans="1:13">
      <c r="A46" s="244"/>
      <c r="B46" s="244"/>
      <c r="C46" s="244"/>
      <c r="D46" s="244"/>
      <c r="E46" s="244"/>
      <c r="F46" s="249"/>
      <c r="G46" s="249"/>
      <c r="H46" s="250"/>
      <c r="I46" s="250"/>
      <c r="J46" s="250"/>
      <c r="K46" s="250"/>
      <c r="L46" s="250"/>
      <c r="M46" s="187"/>
    </row>
    <row r="47" spans="1:13">
      <c r="A47" s="238" t="s">
        <v>189</v>
      </c>
      <c r="B47" s="238"/>
      <c r="C47" s="238"/>
      <c r="D47" s="238"/>
      <c r="E47" s="238"/>
      <c r="F47" s="239" t="s">
        <v>230</v>
      </c>
      <c r="G47" s="239"/>
      <c r="H47" s="240" t="s">
        <v>183</v>
      </c>
      <c r="I47" s="240"/>
      <c r="J47" s="240"/>
      <c r="K47" s="240"/>
      <c r="L47" s="240"/>
      <c r="M47" s="187"/>
    </row>
    <row r="48" spans="1:13" ht="12" customHeight="1">
      <c r="A48" s="246"/>
      <c r="B48" s="246"/>
      <c r="C48" s="246"/>
      <c r="D48" s="246"/>
      <c r="E48" s="246"/>
      <c r="F48" s="247"/>
      <c r="G48" s="247"/>
      <c r="H48" s="248"/>
      <c r="I48" s="248"/>
      <c r="J48" s="248"/>
      <c r="K48" s="248"/>
      <c r="L48" s="248"/>
      <c r="M48" s="187"/>
    </row>
    <row r="49" spans="1:13">
      <c r="A49" s="244"/>
      <c r="B49" s="244"/>
      <c r="C49" s="244"/>
      <c r="D49" s="244"/>
      <c r="E49" s="244"/>
      <c r="F49" s="249"/>
      <c r="G49" s="249"/>
      <c r="H49" s="250"/>
      <c r="I49" s="250"/>
      <c r="J49" s="250"/>
      <c r="K49" s="250"/>
      <c r="L49" s="250"/>
      <c r="M49" s="187"/>
    </row>
    <row r="50" spans="1:13">
      <c r="A50" s="238" t="s">
        <v>190</v>
      </c>
      <c r="B50" s="238"/>
      <c r="C50" s="238"/>
      <c r="D50" s="238"/>
      <c r="E50" s="238"/>
      <c r="F50" s="239" t="s">
        <v>230</v>
      </c>
      <c r="G50" s="239"/>
      <c r="H50" s="240" t="s">
        <v>183</v>
      </c>
      <c r="I50" s="240"/>
      <c r="J50" s="240"/>
      <c r="K50" s="240"/>
      <c r="L50" s="240"/>
      <c r="M50" s="187"/>
    </row>
    <row r="51" spans="1:13" ht="12" customHeight="1">
      <c r="A51" s="246"/>
      <c r="B51" s="246"/>
      <c r="C51" s="246"/>
      <c r="D51" s="246"/>
      <c r="E51" s="246"/>
      <c r="F51" s="247"/>
      <c r="G51" s="247"/>
      <c r="H51" s="248"/>
      <c r="I51" s="248"/>
      <c r="J51" s="248"/>
      <c r="K51" s="248"/>
      <c r="L51" s="248"/>
      <c r="M51" s="187"/>
    </row>
    <row r="52" spans="1:13">
      <c r="A52" s="244"/>
      <c r="B52" s="244"/>
      <c r="C52" s="244"/>
      <c r="D52" s="244"/>
      <c r="E52" s="244"/>
      <c r="F52" s="249"/>
      <c r="G52" s="249"/>
      <c r="H52" s="250"/>
      <c r="I52" s="250"/>
      <c r="J52" s="250"/>
      <c r="K52" s="250"/>
      <c r="L52" s="250"/>
      <c r="M52" s="187"/>
    </row>
    <row r="53" spans="1:13">
      <c r="A53" s="238" t="s">
        <v>191</v>
      </c>
      <c r="B53" s="238"/>
      <c r="C53" s="238"/>
      <c r="D53" s="238"/>
      <c r="E53" s="238"/>
      <c r="F53" s="239" t="s">
        <v>230</v>
      </c>
      <c r="G53" s="239"/>
      <c r="H53" s="240" t="s">
        <v>183</v>
      </c>
      <c r="I53" s="240"/>
      <c r="J53" s="240"/>
      <c r="K53" s="240"/>
      <c r="L53" s="240"/>
      <c r="M53" s="187"/>
    </row>
    <row r="54" spans="1:13" ht="12" customHeight="1">
      <c r="A54" s="246"/>
      <c r="B54" s="246"/>
      <c r="C54" s="246"/>
      <c r="D54" s="246"/>
      <c r="E54" s="246"/>
      <c r="F54" s="247"/>
      <c r="G54" s="247"/>
      <c r="H54" s="248"/>
      <c r="I54" s="248"/>
      <c r="J54" s="248"/>
      <c r="K54" s="248"/>
      <c r="L54" s="248"/>
      <c r="M54" s="187"/>
    </row>
    <row r="55" spans="1:13">
      <c r="A55" s="244"/>
      <c r="B55" s="244"/>
      <c r="C55" s="244"/>
      <c r="D55" s="244"/>
      <c r="E55" s="244"/>
      <c r="F55" s="249"/>
      <c r="G55" s="249"/>
      <c r="H55" s="250"/>
      <c r="I55" s="250"/>
      <c r="J55" s="250"/>
      <c r="K55" s="250"/>
      <c r="L55" s="250"/>
      <c r="M55" s="187"/>
    </row>
  </sheetData>
  <mergeCells count="101">
    <mergeCell ref="A53:E53"/>
    <mergeCell ref="F53:G53"/>
    <mergeCell ref="H53:L53"/>
    <mergeCell ref="A54:E54"/>
    <mergeCell ref="F54:G54"/>
    <mergeCell ref="H54:L54"/>
    <mergeCell ref="A55:E55"/>
    <mergeCell ref="F55:G55"/>
    <mergeCell ref="H55:L55"/>
    <mergeCell ref="A50:E50"/>
    <mergeCell ref="F50:G50"/>
    <mergeCell ref="H50:L50"/>
    <mergeCell ref="A51:E51"/>
    <mergeCell ref="F51:G51"/>
    <mergeCell ref="H51:L51"/>
    <mergeCell ref="A52:E52"/>
    <mergeCell ref="F52:G52"/>
    <mergeCell ref="H52:L52"/>
    <mergeCell ref="A47:E47"/>
    <mergeCell ref="F47:G47"/>
    <mergeCell ref="H47:L47"/>
    <mergeCell ref="A48:E48"/>
    <mergeCell ref="F48:G48"/>
    <mergeCell ref="H48:L48"/>
    <mergeCell ref="A49:E49"/>
    <mergeCell ref="F49:G49"/>
    <mergeCell ref="H49:L49"/>
    <mergeCell ref="A44:E44"/>
    <mergeCell ref="F44:G44"/>
    <mergeCell ref="H44:L44"/>
    <mergeCell ref="A45:E45"/>
    <mergeCell ref="F45:G45"/>
    <mergeCell ref="H45:L45"/>
    <mergeCell ref="A46:E46"/>
    <mergeCell ref="F46:G46"/>
    <mergeCell ref="H46:L46"/>
    <mergeCell ref="A41:E41"/>
    <mergeCell ref="F41:G41"/>
    <mergeCell ref="H41:L41"/>
    <mergeCell ref="A42:E42"/>
    <mergeCell ref="F42:G42"/>
    <mergeCell ref="H42:L42"/>
    <mergeCell ref="A43:E43"/>
    <mergeCell ref="F43:G43"/>
    <mergeCell ref="H43:L43"/>
    <mergeCell ref="A38:E38"/>
    <mergeCell ref="F38:G38"/>
    <mergeCell ref="H38:L38"/>
    <mergeCell ref="A39:E39"/>
    <mergeCell ref="F39:G39"/>
    <mergeCell ref="H39:L39"/>
    <mergeCell ref="A40:E40"/>
    <mergeCell ref="F40:G40"/>
    <mergeCell ref="H40:L40"/>
    <mergeCell ref="A35:E35"/>
    <mergeCell ref="F35:G35"/>
    <mergeCell ref="H35:L35"/>
    <mergeCell ref="A36:E36"/>
    <mergeCell ref="F36:G36"/>
    <mergeCell ref="H36:L36"/>
    <mergeCell ref="A37:E37"/>
    <mergeCell ref="F37:G37"/>
    <mergeCell ref="H37:L37"/>
    <mergeCell ref="A32:E32"/>
    <mergeCell ref="F32:G32"/>
    <mergeCell ref="H32:L32"/>
    <mergeCell ref="A33:E33"/>
    <mergeCell ref="F33:G33"/>
    <mergeCell ref="H33:L33"/>
    <mergeCell ref="A34:E34"/>
    <mergeCell ref="F34:G34"/>
    <mergeCell ref="H34:L34"/>
    <mergeCell ref="A29:E29"/>
    <mergeCell ref="F29:G29"/>
    <mergeCell ref="H29:L29"/>
    <mergeCell ref="A30:E30"/>
    <mergeCell ref="F30:G30"/>
    <mergeCell ref="H30:L30"/>
    <mergeCell ref="A31:E31"/>
    <mergeCell ref="F31:G31"/>
    <mergeCell ref="H31:L31"/>
    <mergeCell ref="B20:F20"/>
    <mergeCell ref="G20:H20"/>
    <mergeCell ref="I20:M20"/>
    <mergeCell ref="B24:F24"/>
    <mergeCell ref="G24:H24"/>
    <mergeCell ref="I24:M24"/>
    <mergeCell ref="B25:F25"/>
    <mergeCell ref="G25:H25"/>
    <mergeCell ref="I25:M25"/>
    <mergeCell ref="C8:G8"/>
    <mergeCell ref="H8:L8"/>
    <mergeCell ref="C9:G9"/>
    <mergeCell ref="H9:L9"/>
    <mergeCell ref="B14:F14"/>
    <mergeCell ref="G14:K14"/>
    <mergeCell ref="B15:F15"/>
    <mergeCell ref="G15:K15"/>
    <mergeCell ref="B19:F19"/>
    <mergeCell ref="G19:H19"/>
    <mergeCell ref="I19:M19"/>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Metrics</vt:lpstr>
      <vt:lpstr>Resources</vt:lpstr>
      <vt:lpstr>VOs</vt:lpstr>
      <vt:lpstr>Manpower</vt:lpstr>
      <vt:lpstr>Lancaster</vt:lpstr>
      <vt:lpstr>Liverpool</vt:lpstr>
      <vt:lpstr>Manchester</vt:lpstr>
      <vt:lpstr>Sheffield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rMBP</cp:lastModifiedBy>
  <cp:revision>0</cp:revision>
  <dcterms:created xsi:type="dcterms:W3CDTF">2013-02-03T19:41:59Z</dcterms:created>
  <dcterms:modified xsi:type="dcterms:W3CDTF">2015-09-05T15:06:15Z</dcterms:modified>
  <dc:language>en-GB</dc:language>
</cp:coreProperties>
</file>