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3" activeTab="1"/>
  </bookViews>
  <sheets>
    <sheet name="Metrics" sheetId="1" r:id="rId1"/>
    <sheet name="Resources" sheetId="2" r:id="rId2"/>
    <sheet name="VOs" sheetId="3" r:id="rId3"/>
    <sheet name="Manpower" sheetId="4" r:id="rId4"/>
    <sheet name="Lancaster" sheetId="5" r:id="rId5"/>
    <sheet name="Manchester" sheetId="6" r:id="rId6"/>
    <sheet name="Liverpool" sheetId="7" r:id="rId7"/>
    <sheet name="Sheffield" sheetId="8" r:id="rId8"/>
  </sheets>
  <definedNames>
    <definedName name="_xlnm.Print_Area" localSheetId="3">'Manpower'!$B$1:$I$27</definedName>
    <definedName name="_xlnm.Print_Area" localSheetId="0">'Metrics'!$A$1:$Q$26</definedName>
    <definedName name="_xlnm.Print_Area" localSheetId="1">'Resources'!$A$1:$T$38</definedName>
    <definedName name="_xlnm.Print_Area" localSheetId="2">'VOs'!$A$1:$AI$16</definedName>
    <definedName name="Excel_BuiltIn_Print_Area_2">NA()</definedName>
    <definedName name="Excel_BuiltIn_Print_Area_2_1">0</definedName>
    <definedName name="Excel_BuiltIn_Print_Area_2_2">0</definedName>
    <definedName name="Excel_BuiltIn_Print_Area_2_5">"#REF!"</definedName>
    <definedName name="Excel_BuiltIn_Print_Area_2_8">"#N/A"</definedName>
    <definedName name="__xlnm_Print_Area">NA()</definedName>
    <definedName name="__xlnm_Print_Area_1">NA()</definedName>
    <definedName name="__xlnm_Print_Area_1_8">"#N/A"</definedName>
    <definedName name="__xlnm_Print_Area_2">NA()</definedName>
    <definedName name="__xlnm_Print_Area_2_8">"#N/A"</definedName>
    <definedName name="__xlnm_Print_Area_3">NA()</definedName>
    <definedName name="__xlnm_Print_Area_3_8">"#N/A"</definedName>
    <definedName name="__xlnm_Print_Area_8">"#N/A"</definedName>
    <definedName name="_xlnm_Print_Area" localSheetId="0">'Metrics'!$A$1:$Q$26</definedName>
    <definedName name="_xlnm_Print_Area_0" localSheetId="0">'Metrics'!$A$1:$Q$26</definedName>
    <definedName name="_xlnm_Print_Area_0_0" localSheetId="0">'Metrics'!$A$1:$Q$26</definedName>
    <definedName name="_xlnm_Print_Area_0_0_0" localSheetId="0">'Metrics'!$A$1:$Q$26</definedName>
    <definedName name="_xlnm_Print_Area_0_0_0_0" localSheetId="0">'Metrics'!$A$1:$Q$26</definedName>
    <definedName name="_xlnm_Print_Area_0_0_0_0_0" localSheetId="0">'Metrics'!$A$1:$Q$26</definedName>
    <definedName name="_xlnm_Print_Area" localSheetId="1">'Resources'!$A$1:$T$38</definedName>
    <definedName name="_xlnm_Print_Area_0" localSheetId="1">'Resources'!$A$1:$T$38</definedName>
    <definedName name="_xlnm_Print_Area_0_0" localSheetId="1">'Resources'!$A$1:$T$38</definedName>
    <definedName name="_xlnm_Print_Area_0_0_0" localSheetId="1">'Resources'!$A$1:$T$38</definedName>
    <definedName name="_xlnm_Print_Area_0_0_0_0" localSheetId="1">'Resources'!$A$1:$T$38</definedName>
    <definedName name="_xlnm_Print_Area_0_0_0_0_0" localSheetId="1">'Resources'!$A$1:$T$38</definedName>
    <definedName name="_xlnm_Print_Area" localSheetId="2">'VOs'!$A$1:$AI$16</definedName>
    <definedName name="_xlnm_Print_Area_0" localSheetId="2">'VOs'!$A$1:$AI$16</definedName>
    <definedName name="_xlnm_Print_Area_0_0" localSheetId="2">'VOs'!$A$1:$AI$16</definedName>
    <definedName name="_xlnm_Print_Area_0_0_0" localSheetId="2">'VOs'!$A$1:$AI$16</definedName>
    <definedName name="_xlnm_Print_Area_0_0_0_0" localSheetId="2">'VOs'!$A$1:$AI$16</definedName>
    <definedName name="_xlnm_Print_Area_0_0_0_0_0" localSheetId="2">'VOs'!$A$1:$AI$16</definedName>
    <definedName name="_xlnm_Print_Area" localSheetId="3">'Manpower'!$B$1:$I$27</definedName>
    <definedName name="_xlnm_Print_Area_0" localSheetId="3">'Manpower'!$B$1:$I$27</definedName>
    <definedName name="_xlnm_Print_Area_0_0" localSheetId="3">'Manpower'!$B$1:$I$27</definedName>
    <definedName name="_xlnm_Print_Area_0_0_0" localSheetId="3">'Manpower'!$B$1:$I$27</definedName>
    <definedName name="_xlnm_Print_Area_0_0_0_0" localSheetId="3">'Manpower'!$B$1:$I$27</definedName>
    <definedName name="_xlnm_Print_Area_0_0_0_0_0" localSheetId="3">'Manpower'!$B$1:$I$27</definedName>
    <definedName name="Excel_BuiltIn_Print_Area_2" localSheetId="5">NA()</definedName>
  </definedNames>
  <calcPr fullCalcOnLoad="1"/>
</workbook>
</file>

<file path=xl/sharedStrings.xml><?xml version="1.0" encoding="utf-8"?>
<sst xmlns="http://schemas.openxmlformats.org/spreadsheetml/2006/main" count="491" uniqueCount="231">
  <si>
    <t>GridPP Tier-2 Quarterly Report</t>
  </si>
  <si>
    <t>OK</t>
  </si>
  <si>
    <t>Tier-2</t>
  </si>
  <si>
    <t>Tier 2</t>
  </si>
  <si>
    <t>Close to target</t>
  </si>
  <si>
    <t>Quarter</t>
  </si>
  <si>
    <t>Q4 2015</t>
  </si>
  <si>
    <t>Not OK</t>
  </si>
  <si>
    <t>Reported by</t>
  </si>
  <si>
    <t>Matt Doidge</t>
  </si>
  <si>
    <t>Not yet able to be measured</t>
  </si>
  <si>
    <t>Suspended</t>
  </si>
  <si>
    <t>Metric no.</t>
  </si>
  <si>
    <t>Description</t>
  </si>
  <si>
    <t>Target</t>
  </si>
  <si>
    <t>Comments</t>
  </si>
  <si>
    <t>Q-2</t>
  </si>
  <si>
    <t>Q-1</t>
  </si>
  <si>
    <t>Current</t>
  </si>
  <si>
    <t>.x.1</t>
  </si>
  <si>
    <t>% of promised (by that time) disk available to GridPP</t>
  </si>
  <si>
    <t>.x.2</t>
  </si>
  <si>
    <t>% of promised (by that time) CPU available</t>
  </si>
  <si>
    <t>.x.3</t>
  </si>
  <si>
    <t>Average SAM (SLL page) availability performance over the last quarter</t>
  </si>
  <si>
    <t>95% averaged over sites in Tier-2</t>
  </si>
  <si>
    <t>??</t>
  </si>
  <si>
    <t>.x.4</t>
  </si>
  <si>
    <t>Average SAM (SLL page) reliability performance over the last quarter</t>
  </si>
  <si>
    <t>.x.5</t>
  </si>
  <si>
    <t>Average SLL untargeted ATLAS test performance (UK test)</t>
  </si>
  <si>
    <t>.x.7</t>
  </si>
  <si>
    <t>Approx. CPU utilisation (wall clock time)</t>
  </si>
  <si>
    <t>.x.8</t>
  </si>
  <si>
    <t>Approx. CPU utilisation (CPU time)</t>
  </si>
  <si>
    <t>.x.3/.4</t>
  </si>
  <si>
    <t>http://pprc.qmul.ac.uk/~lloyd/gridpp/nagios_plots.html</t>
  </si>
  <si>
    <t>http://pprc.qmul.ac.uk/~lloyd/gridpp/uktest.html</t>
  </si>
  <si>
    <t>Current Site Status Data</t>
  </si>
  <si>
    <t>Site</t>
  </si>
  <si>
    <t>Service Nodes</t>
  </si>
  <si>
    <t>Worker Nodes</t>
  </si>
  <si>
    <t>Local Network Connectivity</t>
  </si>
  <si>
    <t>Site Connectivity</t>
  </si>
  <si>
    <t>SRM</t>
  </si>
  <si>
    <t>CPU hours (HEPSPEC06 )</t>
  </si>
  <si>
    <t>Wall clock hours (Normalised elapsed time HS06 hours)</t>
  </si>
  <si>
    <t>Lancaster</t>
  </si>
  <si>
    <t>Emi-3</t>
  </si>
  <si>
    <t>10Gb/s</t>
  </si>
  <si>
    <t>DPM</t>
  </si>
  <si>
    <t>Total</t>
  </si>
  <si>
    <t>Liverpool</t>
  </si>
  <si>
    <t>5Gb/s</t>
  </si>
  <si>
    <t>Manchester</t>
  </si>
  <si>
    <t>Sheffield</t>
  </si>
  <si>
    <t>Total CPU hrs</t>
  </si>
  <si>
    <t>Current Resources Available</t>
  </si>
  <si>
    <t>Used dev accounting portal.</t>
  </si>
  <si>
    <t>http://accounting-devel.egi.eu/tier2.php?Path=1.36.2&amp;query=sum_normelap_nprocessors&amp;startYear=2015&amp;startMonth=10&amp;endYear=2015&amp;endMonth=12&amp;yrange=SITE&amp;xrange=DATE&amp;groupVO=all&amp;chart=GRBAR&amp;scale=LIN&amp;localJobs=onlygridjobs</t>
  </si>
  <si>
    <t>Total available to GridPP</t>
  </si>
  <si>
    <t>Promised (GridPP MoU 2014)</t>
  </si>
  <si>
    <t>CPU calculations</t>
  </si>
  <si>
    <t>HEPSPEC06</t>
  </si>
  <si>
    <t>Storage (TB)</t>
  </si>
  <si>
    <t>CPU (HS06)</t>
  </si>
  <si>
    <t>% of MoU CPU</t>
  </si>
  <si>
    <t>% of MoU Disk</t>
  </si>
  <si>
    <t>% CPU of Tier-2</t>
  </si>
  <si>
    <t>% Storage of Tier-2</t>
  </si>
  <si>
    <t>HS06 CPU hours from accounting</t>
  </si>
  <si>
    <t>% of T2 CPU hours provided for the quarter</t>
  </si>
  <si>
    <t>No of hours per quarter approx</t>
  </si>
  <si>
    <t>Multiplied by HS06 at site</t>
  </si>
  <si>
    <t>Utilisation of site CPU hours</t>
  </si>
  <si>
    <t>Utilisation of site Wall clock hours</t>
  </si>
  <si>
    <t>Totals</t>
  </si>
  <si>
    <t>Q1</t>
  </si>
  <si>
    <t>2160/2184 (if leap year)</t>
  </si>
  <si>
    <t>Q2</t>
  </si>
  <si>
    <t>gstat2</t>
  </si>
  <si>
    <t>Read the SI2K from gstat</t>
  </si>
  <si>
    <t>Q3</t>
  </si>
  <si>
    <t>cpu cores</t>
  </si>
  <si>
    <t>HS06</t>
  </si>
  <si>
    <t>TB</t>
  </si>
  <si>
    <t>SI2K</t>
  </si>
  <si>
    <t>Q4</t>
  </si>
  <si>
    <t>NA</t>
  </si>
  <si>
    <t>USED REBUS FOR THESE FIGURES, SO NO SI2K</t>
  </si>
  <si>
    <t>Colour coding is green for within 10% and orange within 20%</t>
  </si>
  <si>
    <t>Gstat currently shows KSI2k so this is converted to HS06 above</t>
  </si>
  <si>
    <t>Vos Supported</t>
  </si>
  <si>
    <t>Supported VOs</t>
  </si>
  <si>
    <t>alice</t>
  </si>
  <si>
    <t>atlas</t>
  </si>
  <si>
    <t>babar</t>
  </si>
  <si>
    <t>biomed</t>
  </si>
  <si>
    <t>calice</t>
  </si>
  <si>
    <t>camont</t>
  </si>
  <si>
    <t>cdf</t>
  </si>
  <si>
    <t>cedar</t>
  </si>
  <si>
    <t>cms</t>
  </si>
  <si>
    <t>dteam</t>
  </si>
  <si>
    <t>dzero</t>
  </si>
  <si>
    <t>esr</t>
  </si>
  <si>
    <t>epic</t>
  </si>
  <si>
    <t>fusion</t>
  </si>
  <si>
    <t>geant4</t>
  </si>
  <si>
    <t>gridpp</t>
  </si>
  <si>
    <t>hone</t>
  </si>
  <si>
    <t>ilc</t>
  </si>
  <si>
    <t>lhcb</t>
  </si>
  <si>
    <t>LLST</t>
  </si>
  <si>
    <t>mice</t>
  </si>
  <si>
    <t>magic</t>
  </si>
  <si>
    <t>na48</t>
  </si>
  <si>
    <t>neiss</t>
  </si>
  <si>
    <t>ops</t>
  </si>
  <si>
    <t>pheno</t>
  </si>
  <si>
    <t>snoplus</t>
  </si>
  <si>
    <t>vo.sixt.cern.ch</t>
  </si>
  <si>
    <t>londongrid</t>
  </si>
  <si>
    <t>northgrid</t>
  </si>
  <si>
    <t>superb</t>
  </si>
  <si>
    <t>supernemo</t>
  </si>
  <si>
    <t>t2k.org</t>
  </si>
  <si>
    <t>zeus</t>
  </si>
  <si>
    <t>Storage resource in use per VO (TB)</t>
  </si>
  <si>
    <t>t2k</t>
  </si>
  <si>
    <t>common</t>
  </si>
  <si>
    <t>Site Percentage of T2 Disk used</t>
  </si>
  <si>
    <t>Site percentage non LHC</t>
  </si>
  <si>
    <t>Reported only VOs occupying more than 50GB</t>
  </si>
  <si>
    <t>Effort (FTE)</t>
  </si>
  <si>
    <t>GridPP Funded</t>
  </si>
  <si>
    <t>Unfunded</t>
  </si>
  <si>
    <t>Name</t>
  </si>
  <si>
    <t>Month 1</t>
  </si>
  <si>
    <t>Month 2</t>
  </si>
  <si>
    <t>Month 3</t>
  </si>
  <si>
    <t>R. Long</t>
  </si>
  <si>
    <t>M. Doidge</t>
  </si>
  <si>
    <t>P. Love</t>
  </si>
  <si>
    <t>S. Jones</t>
  </si>
  <si>
    <t>R. Fay</t>
  </si>
  <si>
    <t>J. Bland</t>
  </si>
  <si>
    <t>A. Forti</t>
  </si>
  <si>
    <t>R. Frank</t>
  </si>
  <si>
    <t>A. McNab</t>
  </si>
  <si>
    <t>E. Korolkova</t>
  </si>
  <si>
    <t>M. Robinson</t>
  </si>
  <si>
    <t>EGI Funded Posts (FTE)</t>
  </si>
  <si>
    <t>EGI Funded</t>
  </si>
  <si>
    <t>GridPP Quarterly Report</t>
  </si>
  <si>
    <t>Area</t>
  </si>
  <si>
    <t>NorthGrid</t>
  </si>
  <si>
    <t>15Q4</t>
  </si>
  <si>
    <t>Progress over last Quarter</t>
  </si>
  <si>
    <t>Work area</t>
  </si>
  <si>
    <t>Successes</t>
  </si>
  <si>
    <t>Problems/Issues</t>
  </si>
  <si>
    <t>Infrastructure Move to Vmware
Disaster Recovery
Deployed New Kit
Ansible Management
Procurement.</t>
  </si>
  <si>
    <t>Increased performance
Picked ourselves up from floods and power outages.
New storage and compute online
More efficient site management
New kit ordered</t>
  </si>
  <si>
    <t>Used unexpected downtime to do move.
More downtime then we'd like.
None.
None (yet).
Delivery mid-March.</t>
  </si>
  <si>
    <t>Note:To get multiple lines per box use Alt-Return</t>
  </si>
  <si>
    <t>Insitute or area specific risks</t>
  </si>
  <si>
    <t>Risk</t>
  </si>
  <si>
    <t>Mitigating Action</t>
  </si>
  <si>
    <t>glexec has become increasing relevant, but still no solution yet.
Still no IPv6.
DPM headnode out of warranty.</t>
  </si>
  <si>
    <t>Working towards a relocatable solution.
IPv6 requires downtime scheduled (March).
Plan to try out a virtualised headnode on the Unviersity' Vmware cluster.</t>
  </si>
  <si>
    <t>Objectives and Deliverables for Last Quarter</t>
  </si>
  <si>
    <t>Objective/Deliverable</t>
  </si>
  <si>
    <t>Due Date</t>
  </si>
  <si>
    <t>Metric/Output</t>
  </si>
  <si>
    <t xml:space="preserve">Move to new new Infrastructure (central Vmware server).
Pulled ourselves up after a natural disaster.
</t>
  </si>
  <si>
    <t>12/12/15
12/12/15</t>
  </si>
  <si>
    <t>Increased stability.
Reasonably swift recovery.</t>
  </si>
  <si>
    <t>Objectives and Deliverables for Next Quarter</t>
  </si>
  <si>
    <t xml:space="preserve">Dual Home Perfsonar by Easter (after downtime to enable on switches).
Glexec (or a similar solution) on nodes
Smooth running
</t>
  </si>
  <si>
    <t>31/3/16
31/3/16
31/3/16</t>
  </si>
  <si>
    <t>IPv6 mesh engagement
Finally close that ticket.
No natural disasters please!</t>
  </si>
  <si>
    <t>EVAL Notes</t>
  </si>
  <si>
    <t>Publications</t>
  </si>
  <si>
    <t>Date</t>
  </si>
  <si>
    <t>Notes</t>
  </si>
  <si>
    <t>Collaborations</t>
  </si>
  <si>
    <t>Further Funding (eg external grants)</t>
  </si>
  <si>
    <t>Destination of ex staff and recruitment issues</t>
  </si>
  <si>
    <t>Dissemmination events</t>
  </si>
  <si>
    <t>Intellectual Property</t>
  </si>
  <si>
    <t>Spin out companies</t>
  </si>
  <si>
    <t>Roles held on committees and boards</t>
  </si>
  <si>
    <t>Other outputs and Knowledge</t>
  </si>
  <si>
    <t>A Pilkington</t>
  </si>
  <si>
    <t>1) Integrate DPM in puppet and abandon YAIM: done for data servers
2) Continued development and running of Vac (318 VMs) and GridPP Vcycle service (managing VMs at IC, CERN, CC-IN2P3, Datacentred.co.uk) at Manchester
3) Transition of GridPP website from GridSite to Wordpress plus X.509 plugin written by Andrew
4) Operating GridPP’s site monitoring framework for the Vac and Vcycle managed sites at the request of GridPP
5) Icecube and LHCb are exploiting the prototype GPU service within grid jobs to run their existing GPU dependent code
6) Manchester has continued as one of the UK’s three LHCb T2-D sites with storage
7) Deployed monitoring framework for Vac resources based on ElasticSearch/Kibana</t>
  </si>
  <si>
    <t>a few hhd failures (WN, SE), dead motherboards (WN), PSU (SE), and memory (WN)
Problem with VOMS server sending service notifications to wrong email address</t>
  </si>
  <si>
    <t xml:space="preserve">3) </t>
  </si>
  <si>
    <t>Institute or area specific risks</t>
  </si>
  <si>
    <t>1) Install ARC-CE/Htcondor on at least 1 cluster, 
2) Integrate DPM in puppet and abandon YAIM, 
3) Test remaining SE with failed raid array, fix remaining problems, and return it into full service.
4) Extend IPv6 to more hosts
6)Add APEL-Sync records to Vac usage reporting to pass the EGI APEL SAM tests
7) Extend the accounting analysis tool to produce reports automatically as a web page for daily monitoring rather than just as an offline tool
8) Look into foreman deployment
9) Improve local tools to balance data servers
10) Test ATLAS consistency tools</t>
  </si>
  <si>
    <t>1)  stalled
2)  in progress
3) in progress
4) stalled
8) in progress</t>
  </si>
  <si>
    <t>1) Install ARC-CE/Htcondor on at least 1 cluster, 
2) Integrate DPM in puppet and abandon YAIM,
3) Test remaining SE with failed raid array, fix remaining problems, and return it into full service.
4) Extend IPv6 to more hosts
5) Increase number of machines managed by Vac in the Tier-2
6) Add APEL-Sync records to Vac usage reporting to pass the EGI APEL SAM tests
7) Extend the accounting analysis tool to produce reports automatically as a web page for daily monitoring rather than just as an offline tool
8) Look into foreman deployment
9) Improve local tools to balance data servers
10) commission new hardware
11) decommission remaining 2005 Dells</t>
  </si>
  <si>
    <t xml:space="preserve"> Date</t>
  </si>
  <si>
    <t xml:space="preserve">Worked with Datacentred Ltd in MediaCity, Salford, to use the Vcycle system developed by Manchester to manage VMs for GridPP and run GridPP DIRAC jobs.
</t>
  </si>
  <si>
    <t>Working with LSST users to adapt their workflow to use grid resources</t>
  </si>
  <si>
    <t xml:space="preserve">Alessandra Forti chaired session on opportunistic resources at the ATLAS TIM
https://indico.cern.ch/event/437170/timetable/#all.detailed
</t>
  </si>
  <si>
    <t xml:space="preserve">Andrew McNab presentations:
“Batch and Cloud overview”, UK-T0 kickoff meeting, 20 Oct 2015.
“LHCb infosystem plans” and “Publishing GLUE2 in JSON”, WLCG Information System Task Force meeting, 12 Nov 2015.
</t>
  </si>
  <si>
    <t>20/10/2015 and 12/11/15</t>
  </si>
  <si>
    <t>Alessandra is one of the GridPP representatives and one of the co-chairs of the WLCG Ops Coordination, Atlas monitoring coordinator and member of the atlas distributed computing coordination; Multicore TF co-leader; WLCG workshop 2016 planning committee.</t>
  </si>
  <si>
    <t>Andrew is the Deputy LHCb Computing Coordinator and LHCb Distributed Computing and Operations Coordinator. He is the LHCb UK Computing Coordinator and the LHCb UK representative on the LHCb-wide National Computing Board and GridPP Project Management board, deputy leader of the GridPP technical group and leading the GridPP Tier-2 Evolution project. He is leader of the WLCG "Machine Features” task force, and a member of the "Cloud Traceability”, “Cloud Resource Reporting”, and “Information Systems Evolution" task forces. He completed serving on the  CHEP2015 Programme Committee in December, and is on the HEP Software Foundation interim steering board.</t>
  </si>
  <si>
    <t>S Jones</t>
  </si>
  <si>
    <t xml:space="preserve">Security
HW Maint
SW Maint, upgrades and Dev etc.
New cluster type
Documentation and test
Tickets
</t>
  </si>
  <si>
    <t xml:space="preserve">New Kernel (2.6.32-573.3.1) 
Disk recon, PDU exchange,draft for new HW quotes,
Centos7 Build system, MCORE slot stickiness, Snaky (rebuild system) for Arc/Condor, New APEL rpms (2.1.5-1 (sslv3)
Vac cluster, 120 slots. (monitoring in progress)
Usability testing of Tom's new User Guide (small VOs), ARC BDII patch to give VO job breakdown, GLUE Log/Phys CPU definition (for Maria, CERN), Approved VOs (regular updates, new VO (LZ))
116918 Reduce BDII warnings
117585 Fix ARGUS Config (pilots)
117154, 118233 Flaky BDII
117884 ATLAS Consistency checking.
</t>
  </si>
  <si>
    <t xml:space="preserve">
Centos7 very different to SL6. May cause problems.
Vac being tested. Will report in due course.
</t>
  </si>
  <si>
    <t xml:space="preserve">IPV6
Centos7
</t>
  </si>
  <si>
    <t>Still waiting - status to be req. today.
Quite different to SL6. Will need testing for migration.</t>
  </si>
  <si>
    <t xml:space="preserve">CSD Cluster Share + Explore Cloud Technologies VAC, (VCYCLE?)
IPV6 Test System
Usability test, report filed.
</t>
  </si>
  <si>
    <t xml:space="preserve">31/12/2015
31/12/2015
31/12/2015
</t>
  </si>
  <si>
    <t xml:space="preserve">DONE. Will expand (see below).
Still awaiting allocation. Asked for status.
Done. </t>
  </si>
  <si>
    <t xml:space="preserve">CSD Cluster Share + Explore Cloud Technologies VAC
IPV6 Test System
New round of Usability Tests for 'Guest Experiment' documentation
Contos7 Tests
</t>
  </si>
  <si>
    <t>31/03/2016
31/03/2016
31/03/2016
31/03/2016</t>
  </si>
  <si>
    <t>Expanding to hundreds of slots. L'pool to be test site.
Status awaited. Will try to prioritise.
Report.
Get a baseline made, and add some service nodes in Centos7 format.</t>
  </si>
  <si>
    <t>Elena Korolkova</t>
  </si>
  <si>
    <t>Operations</t>
  </si>
  <si>
    <t>All servers are now running on  sl6. Analysis abailability for ATLAS ( ASAP metric) is 98.3%. Other  general sysadmin work (security, new certificates, bad worker nodes  etc). Cloud support work.</t>
  </si>
  <si>
    <t xml:space="preserve">Disk servers recently reinstalled as sl6 are overloaded asthey have free space, while others are nearly full. Old 6-cores wn's wn's are removed but we still advertising them . As a result Sheffield has low utilisation of cpu hours.  Perfsonar server haven't been  fully reconfigured as ipv6 machine. </t>
  </si>
  <si>
    <t xml:space="preserve"> Moving grid servers to ipv6 configured may cause lots of problem.</t>
  </si>
  <si>
    <t>Wait for  gaining more experience and proper instructions for ipv6 configuration</t>
  </si>
  <si>
    <t xml:space="preserve">All machines are now on sl6 </t>
  </si>
  <si>
    <t xml:space="preserve"> 24 December 2015</t>
  </si>
  <si>
    <t>Finish procurement. Reconfigure perfsonar server as ipv6 machine. Fix cpu publishing.</t>
  </si>
</sst>
</file>

<file path=xl/styles.xml><?xml version="1.0" encoding="utf-8"?>
<styleSheet xmlns="http://schemas.openxmlformats.org/spreadsheetml/2006/main">
  <numFmts count="13">
    <numFmt numFmtId="164" formatCode="GENERAL"/>
    <numFmt numFmtId="165" formatCode="0.000"/>
    <numFmt numFmtId="166" formatCode="0%"/>
    <numFmt numFmtId="167" formatCode="MMM\-YY"/>
    <numFmt numFmtId="168" formatCode="0"/>
    <numFmt numFmtId="169" formatCode="#,##0\ ;[RED]\-#,##0\ "/>
    <numFmt numFmtId="170" formatCode="0.00%"/>
    <numFmt numFmtId="171" formatCode="0.00"/>
    <numFmt numFmtId="172" formatCode="0.0"/>
    <numFmt numFmtId="173" formatCode="M/D/YYYY"/>
    <numFmt numFmtId="174" formatCode="D\-MMM\-YY"/>
    <numFmt numFmtId="175" formatCode="DD/MM/YYYY"/>
    <numFmt numFmtId="176" formatCode="DD\-MMM\-YY"/>
  </numFmts>
  <fonts count="13">
    <font>
      <sz val="10"/>
      <name val="Arial"/>
      <family val="2"/>
    </font>
    <font>
      <b/>
      <sz val="10"/>
      <name val="Arial"/>
      <family val="2"/>
    </font>
    <font>
      <sz val="10"/>
      <color indexed="39"/>
      <name val="Arial"/>
      <family val="2"/>
    </font>
    <font>
      <sz val="10"/>
      <color indexed="16"/>
      <name val="Arial"/>
      <family val="2"/>
    </font>
    <font>
      <u val="single"/>
      <sz val="10"/>
      <color indexed="39"/>
      <name val="Arial"/>
      <family val="2"/>
    </font>
    <font>
      <sz val="10"/>
      <color indexed="60"/>
      <name val="Arial"/>
      <family val="2"/>
    </font>
    <font>
      <sz val="10"/>
      <color indexed="18"/>
      <name val="Arial"/>
      <family val="2"/>
    </font>
    <font>
      <b/>
      <sz val="10"/>
      <color indexed="39"/>
      <name val="Arial"/>
      <family val="2"/>
    </font>
    <font>
      <sz val="10"/>
      <color indexed="12"/>
      <name val="Arial"/>
      <family val="2"/>
    </font>
    <font>
      <sz val="10"/>
      <color indexed="10"/>
      <name val="Arial"/>
      <family val="2"/>
    </font>
    <font>
      <sz val="10"/>
      <color indexed="8"/>
      <name val="Arial"/>
      <family val="2"/>
    </font>
    <font>
      <sz val="9"/>
      <name val="Arial"/>
      <family val="2"/>
    </font>
    <font>
      <sz val="10"/>
      <color indexed="8"/>
      <name val="DejaVu LGC Sans"/>
      <family val="2"/>
    </font>
  </fonts>
  <fills count="16">
    <fill>
      <patternFill/>
    </fill>
    <fill>
      <patternFill patternType="gray125"/>
    </fill>
    <fill>
      <patternFill patternType="solid">
        <fgColor indexed="44"/>
        <bgColor indexed="64"/>
      </patternFill>
    </fill>
    <fill>
      <patternFill patternType="solid">
        <fgColor indexed="17"/>
        <bgColor indexed="64"/>
      </patternFill>
    </fill>
    <fill>
      <patternFill patternType="solid">
        <fgColor indexed="27"/>
        <bgColor indexed="64"/>
      </patternFill>
    </fill>
    <fill>
      <patternFill patternType="solid">
        <fgColor indexed="52"/>
        <bgColor indexed="64"/>
      </patternFill>
    </fill>
    <fill>
      <patternFill patternType="solid">
        <fgColor indexed="60"/>
        <bgColor indexed="64"/>
      </patternFill>
    </fill>
    <fill>
      <patternFill patternType="solid">
        <fgColor indexed="46"/>
        <bgColor indexed="64"/>
      </patternFill>
    </fill>
    <fill>
      <patternFill patternType="solid">
        <fgColor indexed="8"/>
        <bgColor indexed="64"/>
      </patternFill>
    </fill>
    <fill>
      <patternFill patternType="solid">
        <fgColor indexed="22"/>
        <bgColor indexed="64"/>
      </patternFill>
    </fill>
    <fill>
      <patternFill patternType="solid">
        <fgColor indexed="31"/>
        <bgColor indexed="64"/>
      </patternFill>
    </fill>
    <fill>
      <patternFill patternType="solid">
        <fgColor indexed="57"/>
        <bgColor indexed="64"/>
      </patternFill>
    </fill>
    <fill>
      <patternFill patternType="solid">
        <fgColor indexed="21"/>
        <bgColor indexed="64"/>
      </patternFill>
    </fill>
    <fill>
      <patternFill patternType="solid">
        <fgColor indexed="50"/>
        <bgColor indexed="64"/>
      </patternFill>
    </fill>
    <fill>
      <patternFill patternType="solid">
        <fgColor indexed="9"/>
        <bgColor indexed="64"/>
      </patternFill>
    </fill>
    <fill>
      <patternFill patternType="solid">
        <fgColor indexed="26"/>
        <bgColor indexed="64"/>
      </patternFill>
    </fill>
  </fills>
  <borders count="39">
    <border>
      <left/>
      <right/>
      <top/>
      <bottom/>
      <diagonal/>
    </border>
    <border>
      <left style="thick">
        <color indexed="8"/>
      </left>
      <right style="thick">
        <color indexed="8"/>
      </right>
      <top style="thick">
        <color indexed="8"/>
      </top>
      <bottom style="thick">
        <color indexed="8"/>
      </bottom>
    </border>
    <border>
      <left style="thick">
        <color indexed="8"/>
      </left>
      <right style="thick">
        <color indexed="8"/>
      </right>
      <top style="thick">
        <color indexed="8"/>
      </top>
      <bottom>
        <color indexed="63"/>
      </bottom>
    </border>
    <border>
      <left style="thick">
        <color indexed="8"/>
      </left>
      <right>
        <color indexed="63"/>
      </right>
      <top>
        <color indexed="63"/>
      </top>
      <bottom>
        <color indexed="63"/>
      </bottom>
    </border>
    <border>
      <left>
        <color indexed="63"/>
      </left>
      <right style="thick">
        <color indexed="8"/>
      </right>
      <top>
        <color indexed="63"/>
      </top>
      <bottom>
        <color indexed="63"/>
      </bottom>
    </border>
    <border>
      <left style="thick">
        <color indexed="8"/>
      </left>
      <right style="thick">
        <color indexed="8"/>
      </right>
      <top>
        <color indexed="63"/>
      </top>
      <bottom>
        <color indexed="63"/>
      </bottom>
    </border>
    <border>
      <left style="thick">
        <color indexed="8"/>
      </left>
      <right>
        <color indexed="63"/>
      </right>
      <top>
        <color indexed="63"/>
      </top>
      <bottom style="thick">
        <color indexed="8"/>
      </bottom>
    </border>
    <border>
      <left>
        <color indexed="63"/>
      </left>
      <right style="thick">
        <color indexed="8"/>
      </right>
      <top>
        <color indexed="63"/>
      </top>
      <bottom style="thick">
        <color indexed="8"/>
      </bottom>
    </border>
    <border>
      <left>
        <color indexed="63"/>
      </left>
      <right style="thick">
        <color indexed="8"/>
      </right>
      <top style="thick">
        <color indexed="8"/>
      </top>
      <bottom>
        <color indexed="63"/>
      </bottom>
    </border>
    <border>
      <left>
        <color indexed="63"/>
      </left>
      <right style="thick">
        <color indexed="8"/>
      </right>
      <top style="thick">
        <color indexed="8"/>
      </top>
      <bottom style="thick">
        <color indexed="8"/>
      </bottom>
    </border>
    <border>
      <left style="thick">
        <color indexed="8"/>
      </left>
      <right style="thick">
        <color indexed="8"/>
      </right>
      <top>
        <color indexed="63"/>
      </top>
      <bottom style="thick">
        <color indexed="8"/>
      </bottom>
    </border>
    <border>
      <left>
        <color indexed="63"/>
      </left>
      <right>
        <color indexed="63"/>
      </right>
      <top style="thick">
        <color indexed="8"/>
      </top>
      <bottom style="thick">
        <color indexed="8"/>
      </bottom>
    </border>
    <border>
      <left>
        <color indexed="63"/>
      </left>
      <right>
        <color indexed="63"/>
      </right>
      <top style="thick">
        <color indexed="8"/>
      </top>
      <bottom>
        <color indexed="63"/>
      </bottom>
    </border>
    <border>
      <left style="thick">
        <color indexed="8"/>
      </left>
      <right>
        <color indexed="63"/>
      </right>
      <top style="thick">
        <color indexed="8"/>
      </top>
      <bottom>
        <color indexed="63"/>
      </bottom>
    </border>
    <border>
      <left style="thick">
        <color indexed="8"/>
      </left>
      <right>
        <color indexed="63"/>
      </right>
      <top style="thick">
        <color indexed="8"/>
      </top>
      <bottom style="thick">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ck">
        <color indexed="9"/>
      </left>
      <right style="thick">
        <color indexed="9"/>
      </right>
      <top style="thick">
        <color indexed="9"/>
      </top>
      <bottom style="thick">
        <color indexed="9"/>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medium">
        <color indexed="8"/>
      </right>
      <top style="medium">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s>
  <cellStyleXfs count="25">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4"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cellStyleXfs>
  <cellXfs count="253">
    <xf numFmtId="164" fontId="0" fillId="0" borderId="0" xfId="0" applyAlignment="1">
      <alignment/>
    </xf>
    <xf numFmtId="164" fontId="0" fillId="0" borderId="0" xfId="21">
      <alignment/>
      <protection/>
    </xf>
    <xf numFmtId="164" fontId="0" fillId="0" borderId="0" xfId="21" applyAlignment="1">
      <alignment horizontal="left"/>
      <protection/>
    </xf>
    <xf numFmtId="164" fontId="1" fillId="2" borderId="1" xfId="21" applyFont="1" applyFill="1" applyBorder="1">
      <alignment/>
      <protection/>
    </xf>
    <xf numFmtId="164" fontId="0" fillId="2" borderId="1" xfId="21" applyFill="1" applyBorder="1">
      <alignment/>
      <protection/>
    </xf>
    <xf numFmtId="164" fontId="0" fillId="3" borderId="1" xfId="21" applyFill="1" applyBorder="1">
      <alignment/>
      <protection/>
    </xf>
    <xf numFmtId="164" fontId="0" fillId="0" borderId="2" xfId="21" applyFont="1" applyBorder="1" applyAlignment="1">
      <alignment/>
      <protection/>
    </xf>
    <xf numFmtId="164" fontId="1" fillId="4" borderId="1" xfId="21" applyFont="1" applyFill="1" applyBorder="1">
      <alignment/>
      <protection/>
    </xf>
    <xf numFmtId="164" fontId="2" fillId="0" borderId="1" xfId="21" applyFont="1" applyBorder="1">
      <alignment/>
      <protection/>
    </xf>
    <xf numFmtId="164" fontId="0" fillId="5" borderId="3" xfId="21" applyFont="1" applyFill="1" applyBorder="1">
      <alignment/>
      <protection/>
    </xf>
    <xf numFmtId="164" fontId="0" fillId="0" borderId="4" xfId="21" applyFont="1" applyBorder="1" applyAlignment="1">
      <alignment/>
      <protection/>
    </xf>
    <xf numFmtId="164" fontId="0" fillId="6" borderId="1" xfId="21" applyFill="1" applyBorder="1">
      <alignment/>
      <protection/>
    </xf>
    <xf numFmtId="164" fontId="0" fillId="0" borderId="5" xfId="21" applyFont="1" applyBorder="1" applyAlignment="1">
      <alignment/>
      <protection/>
    </xf>
    <xf numFmtId="164" fontId="0" fillId="7" borderId="1" xfId="21" applyFill="1" applyBorder="1">
      <alignment/>
      <protection/>
    </xf>
    <xf numFmtId="164" fontId="0" fillId="0" borderId="0" xfId="21" applyBorder="1">
      <alignment/>
      <protection/>
    </xf>
    <xf numFmtId="164" fontId="0" fillId="8" borderId="6" xfId="21" applyFill="1" applyBorder="1">
      <alignment/>
      <protection/>
    </xf>
    <xf numFmtId="164" fontId="0" fillId="0" borderId="7" xfId="21" applyFont="1" applyBorder="1" applyAlignment="1">
      <alignment/>
      <protection/>
    </xf>
    <xf numFmtId="164" fontId="1" fillId="2" borderId="1" xfId="21" applyFont="1" applyFill="1" applyBorder="1" applyAlignment="1">
      <alignment/>
      <protection/>
    </xf>
    <xf numFmtId="164" fontId="1" fillId="2" borderId="2" xfId="21" applyFont="1" applyFill="1" applyBorder="1" applyAlignment="1">
      <alignment wrapText="1"/>
      <protection/>
    </xf>
    <xf numFmtId="164" fontId="1" fillId="2" borderId="2" xfId="21" applyFont="1" applyFill="1" applyBorder="1" applyAlignment="1">
      <alignment horizontal="left"/>
      <protection/>
    </xf>
    <xf numFmtId="164" fontId="1" fillId="2" borderId="1" xfId="21" applyFont="1" applyFill="1" applyBorder="1" applyAlignment="1">
      <alignment horizontal="center"/>
      <protection/>
    </xf>
    <xf numFmtId="164" fontId="1" fillId="2" borderId="2" xfId="21" applyFont="1" applyFill="1" applyBorder="1" applyAlignment="1">
      <alignment/>
      <protection/>
    </xf>
    <xf numFmtId="164" fontId="1" fillId="2" borderId="8" xfId="21" applyFont="1" applyFill="1" applyBorder="1" applyAlignment="1">
      <alignment horizontal="left"/>
      <protection/>
    </xf>
    <xf numFmtId="164" fontId="1" fillId="2" borderId="8" xfId="21" applyFont="1" applyFill="1" applyBorder="1">
      <alignment/>
      <protection/>
    </xf>
    <xf numFmtId="164" fontId="1" fillId="2" borderId="2" xfId="21" applyFont="1" applyFill="1" applyBorder="1">
      <alignment/>
      <protection/>
    </xf>
    <xf numFmtId="165" fontId="1" fillId="4" borderId="1" xfId="21" applyNumberFormat="1" applyFont="1" applyFill="1" applyBorder="1" applyAlignment="1">
      <alignment wrapText="1"/>
      <protection/>
    </xf>
    <xf numFmtId="164" fontId="0" fillId="0" borderId="1" xfId="21" applyFont="1" applyBorder="1" applyAlignment="1">
      <alignment wrapText="1"/>
      <protection/>
    </xf>
    <xf numFmtId="166" fontId="0" fillId="0" borderId="1" xfId="21" applyNumberFormat="1" applyBorder="1" applyAlignment="1">
      <alignment horizontal="left" wrapText="1"/>
      <protection/>
    </xf>
    <xf numFmtId="166" fontId="0" fillId="0" borderId="1" xfId="21" applyNumberFormat="1" applyBorder="1" applyAlignment="1">
      <alignment horizontal="left"/>
      <protection/>
    </xf>
    <xf numFmtId="166" fontId="0" fillId="0" borderId="1" xfId="21" applyNumberFormat="1" applyBorder="1">
      <alignment/>
      <protection/>
    </xf>
    <xf numFmtId="164" fontId="0" fillId="0" borderId="1" xfId="21" applyBorder="1">
      <alignment/>
      <protection/>
    </xf>
    <xf numFmtId="166" fontId="0" fillId="0" borderId="1" xfId="21" applyNumberFormat="1" applyFont="1" applyBorder="1">
      <alignment/>
      <protection/>
    </xf>
    <xf numFmtId="164" fontId="0" fillId="0" borderId="1" xfId="21" applyFont="1" applyBorder="1">
      <alignment/>
      <protection/>
    </xf>
    <xf numFmtId="164" fontId="3" fillId="0" borderId="0" xfId="21" applyFont="1">
      <alignment/>
      <protection/>
    </xf>
    <xf numFmtId="164" fontId="4" fillId="0" borderId="0" xfId="20" applyFont="1" applyBorder="1" applyAlignment="1" applyProtection="1">
      <alignment/>
      <protection/>
    </xf>
    <xf numFmtId="164" fontId="0" fillId="0" borderId="0" xfId="21" applyFont="1" applyBorder="1" applyAlignment="1">
      <alignment/>
      <protection/>
    </xf>
    <xf numFmtId="164" fontId="0" fillId="0" borderId="1" xfId="21" applyFont="1" applyBorder="1" applyAlignment="1">
      <alignment horizontal="left"/>
      <protection/>
    </xf>
    <xf numFmtId="164" fontId="0" fillId="0" borderId="1" xfId="21" applyFont="1" applyBorder="1" applyAlignment="1">
      <alignment/>
      <protection/>
    </xf>
    <xf numFmtId="164" fontId="5" fillId="0" borderId="0" xfId="21" applyFont="1">
      <alignment/>
      <protection/>
    </xf>
    <xf numFmtId="164" fontId="6" fillId="0" borderId="0" xfId="21" applyFont="1">
      <alignment/>
      <protection/>
    </xf>
    <xf numFmtId="164" fontId="1" fillId="0" borderId="0" xfId="21" applyFont="1">
      <alignment/>
      <protection/>
    </xf>
    <xf numFmtId="164" fontId="1" fillId="4" borderId="1" xfId="21" applyFont="1" applyFill="1" applyBorder="1" applyAlignment="1">
      <alignment wrapText="1"/>
      <protection/>
    </xf>
    <xf numFmtId="164" fontId="1" fillId="4" borderId="9" xfId="21" applyFont="1" applyFill="1" applyBorder="1" applyAlignment="1">
      <alignment horizontal="center" wrapText="1"/>
      <protection/>
    </xf>
    <xf numFmtId="164" fontId="1" fillId="4" borderId="1" xfId="21" applyFont="1" applyFill="1" applyBorder="1" applyAlignment="1">
      <alignment horizontal="center" wrapText="1"/>
      <protection/>
    </xf>
    <xf numFmtId="164" fontId="1" fillId="9" borderId="2" xfId="21" applyFont="1" applyFill="1" applyBorder="1" applyAlignment="1">
      <alignment horizontal="center"/>
      <protection/>
    </xf>
    <xf numFmtId="167" fontId="0" fillId="0" borderId="0" xfId="21" applyNumberFormat="1">
      <alignment/>
      <protection/>
    </xf>
    <xf numFmtId="164" fontId="7" fillId="0" borderId="3" xfId="21" applyFont="1" applyBorder="1">
      <alignment/>
      <protection/>
    </xf>
    <xf numFmtId="164" fontId="2" fillId="0" borderId="0" xfId="21" applyFont="1" applyBorder="1">
      <alignment/>
      <protection/>
    </xf>
    <xf numFmtId="164" fontId="2" fillId="0" borderId="2" xfId="21" applyFont="1" applyBorder="1">
      <alignment/>
      <protection/>
    </xf>
    <xf numFmtId="164" fontId="2" fillId="0" borderId="4" xfId="21" applyFont="1" applyBorder="1">
      <alignment/>
      <protection/>
    </xf>
    <xf numFmtId="164" fontId="1" fillId="9" borderId="10" xfId="21" applyFont="1" applyFill="1" applyBorder="1" applyAlignment="1">
      <alignment wrapText="1"/>
      <protection/>
    </xf>
    <xf numFmtId="167" fontId="7" fillId="4" borderId="1" xfId="21" applyNumberFormat="1" applyFont="1" applyFill="1" applyBorder="1" applyAlignment="1">
      <alignment horizontal="center" wrapText="1"/>
      <protection/>
    </xf>
    <xf numFmtId="167" fontId="1" fillId="9" borderId="1" xfId="21" applyNumberFormat="1" applyFont="1" applyFill="1" applyBorder="1">
      <alignment/>
      <protection/>
    </xf>
    <xf numFmtId="164" fontId="1" fillId="9" borderId="10" xfId="21" applyFont="1" applyFill="1" applyBorder="1">
      <alignment/>
      <protection/>
    </xf>
    <xf numFmtId="167" fontId="1" fillId="4" borderId="1" xfId="21" applyNumberFormat="1" applyFont="1" applyFill="1" applyBorder="1" applyAlignment="1">
      <alignment horizontal="center"/>
      <protection/>
    </xf>
    <xf numFmtId="164" fontId="1" fillId="9" borderId="1" xfId="21" applyFont="1" applyFill="1" applyBorder="1">
      <alignment/>
      <protection/>
    </xf>
    <xf numFmtId="164" fontId="1" fillId="9" borderId="9" xfId="21" applyFont="1" applyFill="1" applyBorder="1">
      <alignment/>
      <protection/>
    </xf>
    <xf numFmtId="164" fontId="0" fillId="0" borderId="0" xfId="21" applyFont="1" applyAlignment="1">
      <alignment wrapText="1"/>
      <protection/>
    </xf>
    <xf numFmtId="168" fontId="0" fillId="9" borderId="2" xfId="21" applyNumberFormat="1" applyFill="1" applyBorder="1">
      <alignment/>
      <protection/>
    </xf>
    <xf numFmtId="168" fontId="0" fillId="9" borderId="1" xfId="21" applyNumberFormat="1" applyFill="1" applyBorder="1">
      <alignment/>
      <protection/>
    </xf>
    <xf numFmtId="164" fontId="0" fillId="10" borderId="1" xfId="21" applyFill="1" applyBorder="1">
      <alignment/>
      <protection/>
    </xf>
    <xf numFmtId="164" fontId="1" fillId="0" borderId="1" xfId="21" applyFont="1" applyBorder="1">
      <alignment/>
      <protection/>
    </xf>
    <xf numFmtId="164" fontId="0" fillId="9" borderId="10" xfId="21" applyFill="1" applyBorder="1">
      <alignment/>
      <protection/>
    </xf>
    <xf numFmtId="164" fontId="8" fillId="0" borderId="0" xfId="21" applyFont="1">
      <alignment/>
      <protection/>
    </xf>
    <xf numFmtId="164" fontId="1" fillId="4" borderId="11" xfId="21" applyFont="1" applyFill="1" applyBorder="1" applyAlignment="1">
      <alignment horizontal="center" wrapText="1"/>
      <protection/>
    </xf>
    <xf numFmtId="164" fontId="1" fillId="4" borderId="2" xfId="21" applyFont="1" applyFill="1" applyBorder="1" applyAlignment="1">
      <alignment wrapText="1"/>
      <protection/>
    </xf>
    <xf numFmtId="164" fontId="1" fillId="4" borderId="12" xfId="21" applyFont="1" applyFill="1" applyBorder="1" applyAlignment="1">
      <alignment horizontal="center" wrapText="1"/>
      <protection/>
    </xf>
    <xf numFmtId="164" fontId="1" fillId="4" borderId="2" xfId="21" applyFont="1" applyFill="1" applyBorder="1" applyAlignment="1">
      <alignment horizontal="center" wrapText="1"/>
      <protection/>
    </xf>
    <xf numFmtId="164" fontId="1" fillId="4" borderId="8" xfId="21" applyFont="1" applyFill="1" applyBorder="1" applyAlignment="1">
      <alignment horizontal="center" wrapText="1"/>
      <protection/>
    </xf>
    <xf numFmtId="164" fontId="1" fillId="4" borderId="13" xfId="21" applyFont="1" applyFill="1" applyBorder="1" applyAlignment="1">
      <alignment horizontal="center" wrapText="1"/>
      <protection/>
    </xf>
    <xf numFmtId="164" fontId="1" fillId="4" borderId="10" xfId="21" applyFont="1" applyFill="1" applyBorder="1" applyAlignment="1">
      <alignment horizontal="center" wrapText="1"/>
      <protection/>
    </xf>
    <xf numFmtId="164" fontId="1" fillId="9" borderId="14" xfId="21" applyFont="1" applyFill="1" applyBorder="1">
      <alignment/>
      <protection/>
    </xf>
    <xf numFmtId="169" fontId="0" fillId="0" borderId="5" xfId="21" applyNumberFormat="1" applyBorder="1">
      <alignment/>
      <protection/>
    </xf>
    <xf numFmtId="170" fontId="0" fillId="0" borderId="1" xfId="21" applyNumberFormat="1" applyFont="1" applyBorder="1">
      <alignment/>
      <protection/>
    </xf>
    <xf numFmtId="170" fontId="0" fillId="9" borderId="1" xfId="21" applyNumberFormat="1" applyFill="1" applyBorder="1">
      <alignment/>
      <protection/>
    </xf>
    <xf numFmtId="168" fontId="0" fillId="9" borderId="1" xfId="21" applyNumberFormat="1" applyFont="1" applyFill="1" applyBorder="1">
      <alignment/>
      <protection/>
    </xf>
    <xf numFmtId="164" fontId="0" fillId="9" borderId="1" xfId="21" applyFill="1" applyBorder="1">
      <alignment/>
      <protection/>
    </xf>
    <xf numFmtId="164" fontId="0" fillId="9" borderId="14" xfId="21" applyFont="1" applyFill="1" applyBorder="1">
      <alignment/>
      <protection/>
    </xf>
    <xf numFmtId="164" fontId="0" fillId="0" borderId="0" xfId="21" applyFont="1">
      <alignment/>
      <protection/>
    </xf>
    <xf numFmtId="164" fontId="0" fillId="0" borderId="0" xfId="21" applyFont="1" applyBorder="1" applyAlignment="1">
      <alignment horizontal="right"/>
      <protection/>
    </xf>
    <xf numFmtId="164" fontId="5" fillId="0" borderId="0" xfId="21" applyFont="1" applyBorder="1">
      <alignment/>
      <protection/>
    </xf>
    <xf numFmtId="164" fontId="1" fillId="0" borderId="1" xfId="21" applyFont="1" applyBorder="1" applyAlignment="1">
      <alignment horizontal="center"/>
      <protection/>
    </xf>
    <xf numFmtId="164" fontId="0" fillId="0" borderId="1" xfId="21" applyFont="1" applyBorder="1" applyAlignment="1">
      <alignment horizontal="center"/>
      <protection/>
    </xf>
    <xf numFmtId="164" fontId="1" fillId="0" borderId="0" xfId="21" applyFont="1" applyBorder="1" applyAlignment="1">
      <alignment horizontal="center" wrapText="1"/>
      <protection/>
    </xf>
    <xf numFmtId="168" fontId="2" fillId="11" borderId="1" xfId="21" applyNumberFormat="1" applyFont="1" applyFill="1" applyBorder="1">
      <alignment/>
      <protection/>
    </xf>
    <xf numFmtId="164" fontId="0" fillId="0" borderId="7" xfId="21" applyFont="1" applyBorder="1" applyAlignment="1">
      <alignment horizontal="center"/>
      <protection/>
    </xf>
    <xf numFmtId="164" fontId="2" fillId="12" borderId="1" xfId="21" applyFont="1" applyFill="1" applyBorder="1">
      <alignment/>
      <protection/>
    </xf>
    <xf numFmtId="164" fontId="0" fillId="0" borderId="1" xfId="21" applyBorder="1" applyAlignment="1">
      <alignment/>
      <protection/>
    </xf>
    <xf numFmtId="164" fontId="1" fillId="0" borderId="0" xfId="21" applyFont="1" applyBorder="1">
      <alignment/>
      <protection/>
    </xf>
    <xf numFmtId="164" fontId="0" fillId="0" borderId="0" xfId="21" applyBorder="1" applyAlignment="1">
      <alignment/>
      <protection/>
    </xf>
    <xf numFmtId="164" fontId="7" fillId="2" borderId="2" xfId="21" applyFont="1" applyFill="1" applyBorder="1" applyAlignment="1">
      <alignment textRotation="90"/>
      <protection/>
    </xf>
    <xf numFmtId="164" fontId="2" fillId="13" borderId="1" xfId="21" applyFont="1" applyFill="1" applyBorder="1">
      <alignment/>
      <protection/>
    </xf>
    <xf numFmtId="164" fontId="9" fillId="13" borderId="1" xfId="21" applyFont="1" applyFill="1" applyBorder="1">
      <alignment/>
      <protection/>
    </xf>
    <xf numFmtId="164" fontId="1" fillId="0" borderId="9" xfId="21" applyFont="1" applyBorder="1">
      <alignment/>
      <protection/>
    </xf>
    <xf numFmtId="164" fontId="2" fillId="14" borderId="1" xfId="21" applyFont="1" applyFill="1" applyBorder="1">
      <alignment/>
      <protection/>
    </xf>
    <xf numFmtId="164" fontId="2" fillId="15" borderId="1" xfId="21" applyFont="1" applyFill="1" applyBorder="1">
      <alignment/>
      <protection/>
    </xf>
    <xf numFmtId="164" fontId="1" fillId="2" borderId="1" xfId="21" applyFont="1" applyFill="1" applyBorder="1" applyAlignment="1">
      <alignment textRotation="90"/>
      <protection/>
    </xf>
    <xf numFmtId="164" fontId="1" fillId="2" borderId="9" xfId="21" applyFont="1" applyFill="1" applyBorder="1" applyAlignment="1">
      <alignment textRotation="90" wrapText="1"/>
      <protection/>
    </xf>
    <xf numFmtId="164" fontId="1" fillId="0" borderId="10" xfId="21" applyFont="1" applyBorder="1">
      <alignment/>
      <protection/>
    </xf>
    <xf numFmtId="171" fontId="2" fillId="0" borderId="7" xfId="21" applyNumberFormat="1" applyFont="1" applyBorder="1">
      <alignment/>
      <protection/>
    </xf>
    <xf numFmtId="171" fontId="2" fillId="0" borderId="1" xfId="21" applyNumberFormat="1" applyFont="1" applyBorder="1">
      <alignment/>
      <protection/>
    </xf>
    <xf numFmtId="171" fontId="1" fillId="0" borderId="14" xfId="21" applyNumberFormat="1" applyFont="1" applyBorder="1">
      <alignment/>
      <protection/>
    </xf>
    <xf numFmtId="171" fontId="2" fillId="0" borderId="9" xfId="21" applyNumberFormat="1" applyFont="1" applyBorder="1">
      <alignment/>
      <protection/>
    </xf>
    <xf numFmtId="171" fontId="0" fillId="0" borderId="1" xfId="21" applyNumberFormat="1" applyFont="1" applyBorder="1">
      <alignment/>
      <protection/>
    </xf>
    <xf numFmtId="171" fontId="1" fillId="0" borderId="1" xfId="21" applyNumberFormat="1" applyFont="1" applyBorder="1">
      <alignment/>
      <protection/>
    </xf>
    <xf numFmtId="164" fontId="9" fillId="0" borderId="0" xfId="21" applyFont="1">
      <alignment/>
      <protection/>
    </xf>
    <xf numFmtId="166" fontId="0" fillId="0" borderId="0" xfId="21" applyNumberFormat="1">
      <alignment/>
      <protection/>
    </xf>
    <xf numFmtId="164" fontId="1" fillId="4" borderId="14" xfId="21" applyFont="1" applyFill="1" applyBorder="1" applyAlignment="1">
      <alignment wrapText="1"/>
      <protection/>
    </xf>
    <xf numFmtId="164" fontId="1" fillId="4" borderId="9" xfId="21" applyFont="1" applyFill="1" applyBorder="1" applyAlignment="1">
      <alignment wrapText="1"/>
      <protection/>
    </xf>
    <xf numFmtId="164" fontId="1" fillId="4" borderId="1" xfId="21" applyFont="1" applyFill="1" applyBorder="1" applyAlignment="1">
      <alignment horizontal="center"/>
      <protection/>
    </xf>
    <xf numFmtId="164" fontId="1" fillId="4" borderId="9" xfId="21" applyFont="1" applyFill="1" applyBorder="1" applyAlignment="1">
      <alignment horizontal="center"/>
      <protection/>
    </xf>
    <xf numFmtId="164" fontId="1" fillId="4" borderId="13" xfId="21" applyFont="1" applyFill="1" applyBorder="1" applyAlignment="1">
      <alignment wrapText="1"/>
      <protection/>
    </xf>
    <xf numFmtId="164" fontId="1" fillId="0" borderId="6" xfId="21" applyFont="1" applyBorder="1">
      <alignment/>
      <protection/>
    </xf>
    <xf numFmtId="172" fontId="0" fillId="0" borderId="10" xfId="21" applyNumberFormat="1" applyBorder="1">
      <alignment/>
      <protection/>
    </xf>
    <xf numFmtId="172" fontId="0" fillId="0" borderId="7" xfId="21" applyNumberFormat="1" applyBorder="1">
      <alignment/>
      <protection/>
    </xf>
    <xf numFmtId="172" fontId="0" fillId="0" borderId="1" xfId="21" applyNumberFormat="1" applyBorder="1">
      <alignment/>
      <protection/>
    </xf>
    <xf numFmtId="164" fontId="1" fillId="0" borderId="14" xfId="21" applyFont="1" applyBorder="1">
      <alignment/>
      <protection/>
    </xf>
    <xf numFmtId="172" fontId="0" fillId="0" borderId="1" xfId="21" applyNumberFormat="1" applyFont="1" applyBorder="1">
      <alignment/>
      <protection/>
    </xf>
    <xf numFmtId="172" fontId="0" fillId="0" borderId="9" xfId="21" applyNumberFormat="1" applyFont="1" applyBorder="1">
      <alignment/>
      <protection/>
    </xf>
    <xf numFmtId="172" fontId="1" fillId="0" borderId="1" xfId="21" applyNumberFormat="1" applyFont="1" applyBorder="1">
      <alignment/>
      <protection/>
    </xf>
    <xf numFmtId="164" fontId="1" fillId="9" borderId="14" xfId="21" applyFont="1" applyFill="1" applyBorder="1" applyAlignment="1">
      <alignment wrapText="1"/>
      <protection/>
    </xf>
    <xf numFmtId="164" fontId="1" fillId="9" borderId="9" xfId="21" applyFont="1" applyFill="1" applyBorder="1" applyAlignment="1">
      <alignment wrapText="1"/>
      <protection/>
    </xf>
    <xf numFmtId="164" fontId="1" fillId="9" borderId="1" xfId="21" applyFont="1" applyFill="1" applyBorder="1" applyAlignment="1">
      <alignment horizontal="center"/>
      <protection/>
    </xf>
    <xf numFmtId="164" fontId="1" fillId="9" borderId="2" xfId="21" applyFont="1" applyFill="1" applyBorder="1" applyAlignment="1">
      <alignment wrapText="1"/>
      <protection/>
    </xf>
    <xf numFmtId="164" fontId="1" fillId="9" borderId="13" xfId="21" applyFont="1" applyFill="1" applyBorder="1" applyAlignment="1">
      <alignment wrapText="1"/>
      <protection/>
    </xf>
    <xf numFmtId="164" fontId="1" fillId="9" borderId="2" xfId="21" applyFont="1" applyFill="1" applyBorder="1" applyAlignment="1">
      <alignment horizontal="center" wrapText="1"/>
      <protection/>
    </xf>
    <xf numFmtId="164" fontId="1" fillId="9" borderId="8" xfId="21" applyFont="1" applyFill="1" applyBorder="1" applyAlignment="1">
      <alignment horizontal="center" wrapText="1"/>
      <protection/>
    </xf>
    <xf numFmtId="164" fontId="1" fillId="0" borderId="2" xfId="21" applyFont="1" applyBorder="1" applyAlignment="1">
      <alignment wrapText="1"/>
      <protection/>
    </xf>
    <xf numFmtId="164" fontId="1" fillId="0" borderId="13" xfId="21" applyFont="1" applyBorder="1" applyAlignment="1">
      <alignment wrapText="1"/>
      <protection/>
    </xf>
    <xf numFmtId="164" fontId="1" fillId="0" borderId="2" xfId="21" applyFont="1" applyBorder="1" applyAlignment="1">
      <alignment horizontal="center" wrapText="1"/>
      <protection/>
    </xf>
    <xf numFmtId="164" fontId="1" fillId="0" borderId="8" xfId="21" applyFont="1" applyBorder="1" applyAlignment="1">
      <alignment horizontal="center" wrapText="1"/>
      <protection/>
    </xf>
    <xf numFmtId="164" fontId="0" fillId="0" borderId="0" xfId="22" applyFont="1" applyBorder="1">
      <alignment/>
      <protection/>
    </xf>
    <xf numFmtId="164" fontId="1" fillId="2" borderId="1" xfId="22" applyFont="1" applyFill="1" applyBorder="1">
      <alignment/>
      <protection/>
    </xf>
    <xf numFmtId="164" fontId="0" fillId="2" borderId="1" xfId="22" applyFont="1" applyFill="1" applyBorder="1">
      <alignment/>
      <protection/>
    </xf>
    <xf numFmtId="164" fontId="1" fillId="4" borderId="10" xfId="22" applyFont="1" applyFill="1" applyBorder="1">
      <alignment/>
      <protection/>
    </xf>
    <xf numFmtId="164" fontId="0" fillId="0" borderId="10" xfId="22" applyFont="1" applyBorder="1">
      <alignment/>
      <protection/>
    </xf>
    <xf numFmtId="164" fontId="1" fillId="4" borderId="1" xfId="22" applyFont="1" applyFill="1" applyBorder="1">
      <alignment/>
      <protection/>
    </xf>
    <xf numFmtId="164" fontId="0" fillId="0" borderId="1" xfId="22" applyFont="1" applyBorder="1">
      <alignment/>
      <protection/>
    </xf>
    <xf numFmtId="164" fontId="1" fillId="0" borderId="0" xfId="22" applyFont="1" applyBorder="1">
      <alignment/>
      <protection/>
    </xf>
    <xf numFmtId="164" fontId="1" fillId="2" borderId="14" xfId="22" applyFont="1" applyFill="1" applyBorder="1">
      <alignment/>
      <protection/>
    </xf>
    <xf numFmtId="164" fontId="1" fillId="2" borderId="11" xfId="22" applyFont="1" applyFill="1" applyBorder="1" applyAlignment="1">
      <alignment wrapText="1"/>
      <protection/>
    </xf>
    <xf numFmtId="164" fontId="1" fillId="2" borderId="11" xfId="22" applyFont="1" applyFill="1" applyBorder="1" applyAlignment="1">
      <alignment horizontal="center"/>
      <protection/>
    </xf>
    <xf numFmtId="164" fontId="1" fillId="2" borderId="9" xfId="22" applyFont="1" applyFill="1" applyBorder="1" applyAlignment="1">
      <alignment horizontal="center"/>
      <protection/>
    </xf>
    <xf numFmtId="164" fontId="1" fillId="0" borderId="1" xfId="22" applyFont="1" applyBorder="1" applyAlignment="1">
      <alignment horizontal="center" vertical="center" wrapText="1"/>
      <protection/>
    </xf>
    <xf numFmtId="164" fontId="0" fillId="0" borderId="1" xfId="22" applyFont="1" applyBorder="1" applyAlignment="1">
      <alignment horizontal="center" vertical="center" wrapText="1"/>
      <protection/>
    </xf>
    <xf numFmtId="164" fontId="0" fillId="0" borderId="0" xfId="22" applyFont="1" applyBorder="1" applyAlignment="1">
      <alignment horizontal="center" vertical="center" wrapText="1"/>
      <protection/>
    </xf>
    <xf numFmtId="164" fontId="1" fillId="2" borderId="1" xfId="22" applyFont="1" applyFill="1" applyBorder="1" applyAlignment="1">
      <alignment horizontal="center"/>
      <protection/>
    </xf>
    <xf numFmtId="164" fontId="1" fillId="2" borderId="2" xfId="22" applyFont="1" applyFill="1" applyBorder="1" applyAlignment="1">
      <alignment horizontal="center"/>
      <protection/>
    </xf>
    <xf numFmtId="164" fontId="0" fillId="0" borderId="14" xfId="22" applyFont="1" applyBorder="1" applyAlignment="1">
      <alignment horizontal="center" vertical="center" wrapText="1"/>
      <protection/>
    </xf>
    <xf numFmtId="164" fontId="0" fillId="0" borderId="1" xfId="22" applyFont="1" applyBorder="1" applyAlignment="1">
      <alignment wrapText="1"/>
      <protection/>
    </xf>
    <xf numFmtId="164" fontId="10" fillId="0" borderId="1" xfId="22" applyFont="1" applyBorder="1" applyAlignment="1">
      <alignment horizontal="center" vertical="center" wrapText="1"/>
      <protection/>
    </xf>
    <xf numFmtId="173" fontId="0" fillId="0" borderId="1" xfId="22" applyNumberFormat="1" applyFont="1" applyBorder="1" applyAlignment="1">
      <alignment horizontal="center" vertical="center" wrapText="1"/>
      <protection/>
    </xf>
    <xf numFmtId="164" fontId="1" fillId="0" borderId="0" xfId="22" applyFont="1">
      <alignment/>
      <protection/>
    </xf>
    <xf numFmtId="164" fontId="0" fillId="0" borderId="0" xfId="22">
      <alignment/>
      <protection/>
    </xf>
    <xf numFmtId="164" fontId="1" fillId="2" borderId="14" xfId="22" applyFont="1" applyFill="1" applyBorder="1" applyAlignment="1">
      <alignment horizontal="center"/>
      <protection/>
    </xf>
    <xf numFmtId="174" fontId="0" fillId="0" borderId="1" xfId="22" applyNumberFormat="1" applyFont="1" applyBorder="1" applyAlignment="1">
      <alignment horizontal="center"/>
      <protection/>
    </xf>
    <xf numFmtId="164" fontId="0" fillId="0" borderId="1" xfId="22" applyFont="1" applyBorder="1" applyAlignment="1">
      <alignment horizontal="center" vertical="center"/>
      <protection/>
    </xf>
    <xf numFmtId="174" fontId="0" fillId="0" borderId="1" xfId="22" applyNumberFormat="1" applyBorder="1" applyAlignment="1">
      <alignment horizontal="center"/>
      <protection/>
    </xf>
    <xf numFmtId="173" fontId="0" fillId="0" borderId="1" xfId="22" applyNumberFormat="1" applyBorder="1" applyAlignment="1">
      <alignment horizontal="center" vertical="center"/>
      <protection/>
    </xf>
    <xf numFmtId="164" fontId="0" fillId="0" borderId="1" xfId="22" applyBorder="1" applyAlignment="1">
      <alignment horizontal="center" vertical="center" wrapText="1"/>
      <protection/>
    </xf>
    <xf numFmtId="164" fontId="0" fillId="0" borderId="1" xfId="22" applyBorder="1" applyAlignment="1">
      <alignment horizontal="center" vertical="center"/>
      <protection/>
    </xf>
    <xf numFmtId="164" fontId="0" fillId="0" borderId="0" xfId="22" applyFont="1">
      <alignment/>
      <protection/>
    </xf>
    <xf numFmtId="164" fontId="0" fillId="0" borderId="0" xfId="0" applyFont="1" applyBorder="1" applyAlignment="1">
      <alignment/>
    </xf>
    <xf numFmtId="164" fontId="1" fillId="2" borderId="15" xfId="0" applyFont="1" applyFill="1" applyBorder="1" applyAlignment="1">
      <alignment/>
    </xf>
    <xf numFmtId="164" fontId="0" fillId="2" borderId="15" xfId="0" applyFont="1" applyFill="1" applyBorder="1" applyAlignment="1">
      <alignment/>
    </xf>
    <xf numFmtId="164" fontId="1" fillId="4" borderId="16" xfId="0" applyFont="1" applyFill="1" applyBorder="1" applyAlignment="1">
      <alignment/>
    </xf>
    <xf numFmtId="164" fontId="0" fillId="0" borderId="16" xfId="0" applyFont="1" applyBorder="1" applyAlignment="1">
      <alignment/>
    </xf>
    <xf numFmtId="164" fontId="1" fillId="4" borderId="15" xfId="0" applyFont="1" applyFill="1" applyBorder="1" applyAlignment="1">
      <alignment/>
    </xf>
    <xf numFmtId="164" fontId="0" fillId="0" borderId="15" xfId="0" applyFont="1" applyBorder="1" applyAlignment="1">
      <alignment/>
    </xf>
    <xf numFmtId="164" fontId="1" fillId="0" borderId="0" xfId="0" applyFont="1" applyBorder="1" applyAlignment="1">
      <alignment/>
    </xf>
    <xf numFmtId="164" fontId="1" fillId="2" borderId="17" xfId="0" applyFont="1" applyFill="1" applyBorder="1" applyAlignment="1">
      <alignment/>
    </xf>
    <xf numFmtId="164" fontId="1" fillId="2" borderId="18" xfId="0" applyFont="1" applyFill="1" applyBorder="1" applyAlignment="1">
      <alignment wrapText="1"/>
    </xf>
    <xf numFmtId="164" fontId="1" fillId="2" borderId="18" xfId="0" applyFont="1" applyFill="1" applyBorder="1" applyAlignment="1">
      <alignment horizontal="center"/>
    </xf>
    <xf numFmtId="164" fontId="1" fillId="2" borderId="19" xfId="0" applyFont="1" applyFill="1" applyBorder="1" applyAlignment="1">
      <alignment horizontal="center"/>
    </xf>
    <xf numFmtId="164" fontId="1" fillId="0" borderId="15" xfId="0" applyFont="1" applyBorder="1" applyAlignment="1">
      <alignment vertical="top" wrapText="1"/>
    </xf>
    <xf numFmtId="164" fontId="0" fillId="0" borderId="15" xfId="0" applyFont="1" applyBorder="1" applyAlignment="1">
      <alignment vertical="top" wrapText="1"/>
    </xf>
    <xf numFmtId="164" fontId="2" fillId="0" borderId="15" xfId="0" applyFont="1" applyBorder="1" applyAlignment="1">
      <alignment vertical="top" wrapText="1"/>
    </xf>
    <xf numFmtId="164" fontId="0" fillId="0" borderId="0" xfId="0" applyFont="1" applyBorder="1" applyAlignment="1">
      <alignment vertical="top" wrapText="1"/>
    </xf>
    <xf numFmtId="164" fontId="1" fillId="2" borderId="15" xfId="0" applyFont="1" applyFill="1" applyBorder="1" applyAlignment="1">
      <alignment horizontal="center"/>
    </xf>
    <xf numFmtId="164" fontId="1" fillId="0" borderId="15" xfId="0" applyFont="1" applyBorder="1" applyAlignment="1">
      <alignment horizontal="left" vertical="top" wrapText="1"/>
    </xf>
    <xf numFmtId="164" fontId="0" fillId="0" borderId="15" xfId="0" applyFont="1" applyBorder="1" applyAlignment="1">
      <alignment horizontal="left" vertical="top" wrapText="1"/>
    </xf>
    <xf numFmtId="164" fontId="0" fillId="0" borderId="0" xfId="0" applyFont="1" applyBorder="1" applyAlignment="1">
      <alignment horizontal="left" vertical="top" wrapText="1"/>
    </xf>
    <xf numFmtId="164" fontId="0" fillId="0" borderId="0" xfId="0" applyFont="1" applyBorder="1" applyAlignment="1">
      <alignment horizontal="center" vertical="center" wrapText="1"/>
    </xf>
    <xf numFmtId="164" fontId="10" fillId="0" borderId="15" xfId="0" applyFont="1" applyBorder="1" applyAlignment="1">
      <alignment horizontal="left" vertical="top" wrapText="1"/>
    </xf>
    <xf numFmtId="173" fontId="0" fillId="0" borderId="15" xfId="0" applyNumberFormat="1" applyFont="1" applyBorder="1" applyAlignment="1">
      <alignment horizontal="left" vertical="top" wrapText="1"/>
    </xf>
    <xf numFmtId="175" fontId="0" fillId="0" borderId="15" xfId="0" applyNumberFormat="1" applyFont="1" applyBorder="1" applyAlignment="1">
      <alignment horizontal="left" vertical="top" wrapText="1"/>
    </xf>
    <xf numFmtId="164" fontId="1" fillId="0" borderId="0" xfId="23" applyFont="1">
      <alignment/>
      <protection/>
    </xf>
    <xf numFmtId="164" fontId="0" fillId="0" borderId="0" xfId="23">
      <alignment/>
      <protection/>
    </xf>
    <xf numFmtId="164" fontId="1" fillId="2" borderId="20" xfId="23" applyFont="1" applyFill="1" applyBorder="1" applyAlignment="1">
      <alignment horizontal="center"/>
      <protection/>
    </xf>
    <xf numFmtId="164" fontId="1" fillId="2" borderId="21" xfId="23" applyFont="1" applyFill="1" applyBorder="1" applyAlignment="1">
      <alignment horizontal="center"/>
      <protection/>
    </xf>
    <xf numFmtId="164" fontId="1" fillId="2" borderId="22" xfId="23" applyFont="1" applyFill="1" applyBorder="1" applyAlignment="1">
      <alignment horizontal="center"/>
      <protection/>
    </xf>
    <xf numFmtId="164" fontId="0" fillId="0" borderId="23" xfId="23" applyFont="1" applyBorder="1" applyAlignment="1">
      <alignment horizontal="center" vertical="center" wrapText="1"/>
      <protection/>
    </xf>
    <xf numFmtId="176" fontId="0" fillId="0" borderId="15" xfId="23" applyNumberFormat="1" applyFont="1" applyBorder="1" applyAlignment="1">
      <alignment horizontal="center"/>
      <protection/>
    </xf>
    <xf numFmtId="164" fontId="0" fillId="0" borderId="24" xfId="23" applyFont="1" applyBorder="1" applyAlignment="1">
      <alignment horizontal="center" vertical="center"/>
      <protection/>
    </xf>
    <xf numFmtId="164" fontId="0" fillId="0" borderId="25" xfId="23" applyFont="1" applyBorder="1" applyAlignment="1">
      <alignment horizontal="center" vertical="center"/>
      <protection/>
    </xf>
    <xf numFmtId="176" fontId="0" fillId="0" borderId="15" xfId="23" applyNumberFormat="1" applyBorder="1" applyAlignment="1">
      <alignment horizontal="center"/>
      <protection/>
    </xf>
    <xf numFmtId="164" fontId="0" fillId="0" borderId="26" xfId="23" applyFont="1" applyBorder="1" applyAlignment="1">
      <alignment horizontal="center" vertical="center" wrapText="1"/>
      <protection/>
    </xf>
    <xf numFmtId="175" fontId="0" fillId="0" borderId="15" xfId="23" applyNumberFormat="1" applyBorder="1" applyAlignment="1">
      <alignment horizontal="center" vertical="center"/>
      <protection/>
    </xf>
    <xf numFmtId="164" fontId="0" fillId="0" borderId="24" xfId="23" applyBorder="1" applyAlignment="1">
      <alignment horizontal="center" vertical="center" wrapText="1"/>
      <protection/>
    </xf>
    <xf numFmtId="175" fontId="0" fillId="0" borderId="27" xfId="23" applyNumberFormat="1" applyBorder="1" applyAlignment="1">
      <alignment horizontal="center" vertical="center"/>
      <protection/>
    </xf>
    <xf numFmtId="164" fontId="0" fillId="0" borderId="28" xfId="23" applyBorder="1" applyAlignment="1">
      <alignment horizontal="center" vertical="center"/>
      <protection/>
    </xf>
    <xf numFmtId="164" fontId="0" fillId="0" borderId="29" xfId="23" applyFont="1" applyBorder="1" applyAlignment="1">
      <alignment horizontal="center" vertical="center" wrapText="1"/>
      <protection/>
    </xf>
    <xf numFmtId="175" fontId="0" fillId="0" borderId="30" xfId="23" applyNumberFormat="1" applyFont="1" applyBorder="1" applyAlignment="1">
      <alignment horizontal="center" vertical="center" wrapText="1"/>
      <protection/>
    </xf>
    <xf numFmtId="164" fontId="0" fillId="0" borderId="29" xfId="23" applyFont="1" applyBorder="1" applyAlignment="1">
      <alignment horizontal="left" vertical="center" wrapText="1"/>
      <protection/>
    </xf>
    <xf numFmtId="164" fontId="1" fillId="2" borderId="20" xfId="23" applyFont="1" applyFill="1" applyBorder="1" applyAlignment="1">
      <alignment horizontal="left"/>
      <protection/>
    </xf>
    <xf numFmtId="164" fontId="0" fillId="0" borderId="31" xfId="23" applyNumberFormat="1" applyFont="1" applyBorder="1" applyAlignment="1">
      <alignment horizontal="left" vertical="center" wrapText="1"/>
      <protection/>
    </xf>
    <xf numFmtId="175" fontId="0" fillId="0" borderId="27" xfId="23" applyNumberFormat="1" applyFont="1" applyBorder="1" applyAlignment="1">
      <alignment horizontal="center" vertical="center"/>
      <protection/>
    </xf>
    <xf numFmtId="164" fontId="0" fillId="0" borderId="0" xfId="23" applyFont="1" applyBorder="1" applyAlignment="1">
      <alignment vertical="top" wrapText="1"/>
      <protection/>
    </xf>
    <xf numFmtId="164" fontId="0" fillId="0" borderId="16" xfId="0" applyFont="1" applyFill="1" applyBorder="1" applyAlignment="1">
      <alignment/>
    </xf>
    <xf numFmtId="164" fontId="0" fillId="0" borderId="15" xfId="0" applyFont="1" applyFill="1" applyBorder="1" applyAlignment="1">
      <alignment/>
    </xf>
    <xf numFmtId="164" fontId="8" fillId="0" borderId="15" xfId="0" applyFont="1" applyBorder="1" applyAlignment="1">
      <alignment vertical="top" wrapText="1"/>
    </xf>
    <xf numFmtId="164" fontId="0" fillId="0" borderId="15" xfId="0" applyNumberFormat="1" applyFont="1" applyBorder="1" applyAlignment="1">
      <alignment horizontal="left" vertical="top" wrapText="1"/>
    </xf>
    <xf numFmtId="164" fontId="11" fillId="0" borderId="0" xfId="0" applyFont="1" applyBorder="1" applyAlignment="1">
      <alignment/>
    </xf>
    <xf numFmtId="164" fontId="1" fillId="2" borderId="23" xfId="0" applyFont="1" applyFill="1" applyBorder="1" applyAlignment="1">
      <alignment/>
    </xf>
    <xf numFmtId="164" fontId="11" fillId="2" borderId="22" xfId="0" applyFont="1" applyFill="1" applyBorder="1" applyAlignment="1">
      <alignment/>
    </xf>
    <xf numFmtId="164" fontId="1" fillId="4" borderId="32" xfId="0" applyFont="1" applyFill="1" applyBorder="1" applyAlignment="1">
      <alignment/>
    </xf>
    <xf numFmtId="164" fontId="11" fillId="0" borderId="33" xfId="0" applyFont="1" applyFill="1" applyBorder="1" applyAlignment="1">
      <alignment/>
    </xf>
    <xf numFmtId="164" fontId="1" fillId="4" borderId="26" xfId="0" applyFont="1" applyFill="1" applyBorder="1" applyAlignment="1">
      <alignment/>
    </xf>
    <xf numFmtId="164" fontId="0" fillId="0" borderId="24" xfId="0" applyFont="1" applyFill="1" applyBorder="1" applyAlignment="1">
      <alignment/>
    </xf>
    <xf numFmtId="164" fontId="1" fillId="4" borderId="25" xfId="0" applyFont="1" applyFill="1" applyBorder="1" applyAlignment="1">
      <alignment/>
    </xf>
    <xf numFmtId="164" fontId="0" fillId="0" borderId="28" xfId="0" applyFont="1" applyFill="1" applyBorder="1" applyAlignment="1">
      <alignment/>
    </xf>
    <xf numFmtId="164" fontId="1" fillId="2" borderId="20" xfId="0" applyFont="1" applyFill="1" applyBorder="1" applyAlignment="1">
      <alignment/>
    </xf>
    <xf numFmtId="164" fontId="1" fillId="2" borderId="34" xfId="0" applyFont="1" applyFill="1" applyBorder="1" applyAlignment="1">
      <alignment wrapText="1"/>
    </xf>
    <xf numFmtId="164" fontId="1" fillId="2" borderId="34" xfId="0" applyFont="1" applyFill="1" applyBorder="1" applyAlignment="1">
      <alignment horizontal="center"/>
    </xf>
    <xf numFmtId="164" fontId="1" fillId="2" borderId="35" xfId="0" applyFont="1" applyFill="1" applyBorder="1" applyAlignment="1">
      <alignment horizontal="center"/>
    </xf>
    <xf numFmtId="164" fontId="1" fillId="0" borderId="29" xfId="0" applyFont="1" applyBorder="1" applyAlignment="1">
      <alignment horizontal="center" vertical="center" wrapText="1"/>
    </xf>
    <xf numFmtId="164" fontId="0" fillId="0" borderId="30" xfId="0" applyFont="1" applyBorder="1" applyAlignment="1">
      <alignment horizontal="center" vertical="center" wrapText="1"/>
    </xf>
    <xf numFmtId="164" fontId="11" fillId="0" borderId="30" xfId="0" applyFont="1" applyBorder="1" applyAlignment="1">
      <alignment horizontal="left" vertical="center" wrapText="1"/>
    </xf>
    <xf numFmtId="164" fontId="0" fillId="0" borderId="36" xfId="0" applyFont="1" applyBorder="1" applyAlignment="1">
      <alignment horizontal="justify" vertical="center" wrapText="1"/>
    </xf>
    <xf numFmtId="164" fontId="11" fillId="0" borderId="0" xfId="0" applyFont="1" applyBorder="1" applyAlignment="1">
      <alignment horizontal="center" vertical="center" wrapText="1"/>
    </xf>
    <xf numFmtId="164" fontId="0" fillId="0" borderId="0" xfId="0" applyBorder="1" applyAlignment="1">
      <alignment/>
    </xf>
    <xf numFmtId="164" fontId="1" fillId="2" borderId="37" xfId="0" applyFont="1" applyFill="1" applyBorder="1" applyAlignment="1">
      <alignment/>
    </xf>
    <xf numFmtId="164" fontId="1" fillId="2" borderId="37" xfId="0" applyFont="1" applyFill="1" applyBorder="1" applyAlignment="1">
      <alignment horizontal="center"/>
    </xf>
    <xf numFmtId="164" fontId="0" fillId="0" borderId="36" xfId="0" applyFont="1" applyBorder="1" applyAlignment="1">
      <alignment horizontal="center" vertical="center" wrapText="1"/>
    </xf>
    <xf numFmtId="164" fontId="11" fillId="0" borderId="0" xfId="0" applyFont="1" applyBorder="1" applyAlignment="1">
      <alignment horizontal="left"/>
    </xf>
    <xf numFmtId="164" fontId="12" fillId="0" borderId="38" xfId="0" applyFont="1" applyBorder="1" applyAlignment="1">
      <alignment horizontal="center" vertical="center" wrapText="1"/>
    </xf>
    <xf numFmtId="173" fontId="0" fillId="0" borderId="30" xfId="0" applyNumberFormat="1" applyFont="1" applyBorder="1" applyAlignment="1">
      <alignment horizontal="center" vertical="center" wrapText="1"/>
    </xf>
    <xf numFmtId="164" fontId="11" fillId="0" borderId="0" xfId="0" applyFont="1" applyBorder="1" applyAlignment="1">
      <alignment horizontal="left" wrapText="1"/>
    </xf>
    <xf numFmtId="164" fontId="1" fillId="0" borderId="0" xfId="24" applyFont="1">
      <alignment/>
      <protection/>
    </xf>
    <xf numFmtId="164" fontId="0" fillId="0" borderId="0" xfId="24">
      <alignment/>
      <protection/>
    </xf>
    <xf numFmtId="164" fontId="1" fillId="2" borderId="20" xfId="24" applyFont="1" applyFill="1" applyBorder="1" applyAlignment="1">
      <alignment horizontal="center"/>
      <protection/>
    </xf>
    <xf numFmtId="164" fontId="1" fillId="2" borderId="21" xfId="24" applyFont="1" applyFill="1" applyBorder="1" applyAlignment="1">
      <alignment horizontal="center"/>
      <protection/>
    </xf>
    <xf numFmtId="164" fontId="1" fillId="2" borderId="22" xfId="24" applyFont="1" applyFill="1" applyBorder="1" applyAlignment="1">
      <alignment horizontal="center"/>
      <protection/>
    </xf>
    <xf numFmtId="164" fontId="0" fillId="0" borderId="23" xfId="24" applyFont="1" applyBorder="1" applyAlignment="1">
      <alignment horizontal="center" vertical="center" wrapText="1"/>
      <protection/>
    </xf>
    <xf numFmtId="176" fontId="0" fillId="0" borderId="15" xfId="24" applyNumberFormat="1" applyFont="1" applyBorder="1" applyAlignment="1">
      <alignment horizontal="center"/>
      <protection/>
    </xf>
    <xf numFmtId="164" fontId="0" fillId="0" borderId="24" xfId="24" applyFont="1" applyBorder="1" applyAlignment="1">
      <alignment horizontal="center" vertical="center"/>
      <protection/>
    </xf>
    <xf numFmtId="164" fontId="0" fillId="0" borderId="25" xfId="24" applyFont="1" applyBorder="1" applyAlignment="1">
      <alignment horizontal="center" vertical="center"/>
      <protection/>
    </xf>
    <xf numFmtId="176" fontId="0" fillId="0" borderId="15" xfId="24" applyNumberFormat="1" applyBorder="1" applyAlignment="1">
      <alignment horizontal="center"/>
      <protection/>
    </xf>
    <xf numFmtId="164" fontId="0" fillId="0" borderId="26" xfId="24" applyFont="1" applyBorder="1" applyAlignment="1">
      <alignment horizontal="center" vertical="center"/>
      <protection/>
    </xf>
    <xf numFmtId="175" fontId="0" fillId="0" borderId="15" xfId="24" applyNumberFormat="1" applyBorder="1" applyAlignment="1">
      <alignment horizontal="center" vertical="center"/>
      <protection/>
    </xf>
    <xf numFmtId="164" fontId="0" fillId="0" borderId="24" xfId="24" applyBorder="1" applyAlignment="1">
      <alignment horizontal="center" vertical="center" wrapText="1"/>
      <protection/>
    </xf>
    <xf numFmtId="175" fontId="0" fillId="0" borderId="27" xfId="24" applyNumberFormat="1" applyBorder="1" applyAlignment="1">
      <alignment horizontal="center" vertical="center"/>
      <protection/>
    </xf>
    <xf numFmtId="164" fontId="0" fillId="0" borderId="28" xfId="24" applyBorder="1" applyAlignment="1">
      <alignment horizontal="center" vertical="center"/>
      <protection/>
    </xf>
  </cellXfs>
  <cellStyles count="11">
    <cellStyle name="Normal" xfId="0"/>
    <cellStyle name="Comma" xfId="15"/>
    <cellStyle name="Comma [0]" xfId="16"/>
    <cellStyle name="Currency" xfId="17"/>
    <cellStyle name="Currency [0]" xfId="18"/>
    <cellStyle name="Percent" xfId="19"/>
    <cellStyle name="Hyperlink" xfId="20"/>
    <cellStyle name="Excel Built-in Excel Built-in Excel Built-in Excel Built-in Excel Built-in Excel Built-in Excel Built-in Normal" xfId="21"/>
    <cellStyle name="Excel Built-in Excel Built-in Excel Built-in Excel Built-in Excel Built-in Excel Built-in Excel Built-in Excel Built-in Normal" xfId="22"/>
    <cellStyle name="Excel Built-in Normal 2" xfId="23"/>
    <cellStyle name="Excel Built-in Normal" xfId="24"/>
  </cellStyles>
  <dxfs count="5">
    <dxf>
      <font>
        <b val="0"/>
        <sz val="10"/>
      </font>
      <fill>
        <patternFill patternType="solid">
          <fgColor rgb="FF00B050"/>
          <bgColor rgb="FF1FB714"/>
        </patternFill>
      </fill>
      <border/>
    </dxf>
    <dxf>
      <font>
        <b val="0"/>
        <sz val="10"/>
      </font>
      <fill>
        <patternFill patternType="solid">
          <fgColor rgb="FFFF9900"/>
          <bgColor rgb="FFFF6600"/>
        </patternFill>
      </fill>
      <border/>
    </dxf>
    <dxf>
      <font>
        <b val="0"/>
        <sz val="10"/>
      </font>
      <fill>
        <patternFill patternType="solid">
          <fgColor rgb="FFFF0000"/>
          <bgColor rgb="FFDD0806"/>
        </patternFill>
      </fill>
      <border/>
    </dxf>
    <dxf>
      <font>
        <b val="0"/>
        <sz val="10"/>
        <color rgb="FF000000"/>
      </font>
      <fill>
        <patternFill patternType="solid">
          <fgColor rgb="FF00B050"/>
          <bgColor rgb="FF1FB714"/>
        </patternFill>
      </fill>
      <border/>
    </dxf>
    <dxf>
      <font>
        <b val="0"/>
        <sz val="10"/>
      </font>
      <fill>
        <patternFill patternType="solid">
          <fgColor rgb="FFFFCC00"/>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1FB714"/>
      <rgbColor rgb="00000090"/>
      <rgbColor rgb="00808000"/>
      <rgbColor rgb="00800080"/>
      <rgbColor rgb="00008080"/>
      <rgbColor rgb="00C0C0C0"/>
      <rgbColor rgb="00808080"/>
      <rgbColor rgb="009999FF"/>
      <rgbColor rgb="00993366"/>
      <rgbColor rgb="00F2F2F2"/>
      <rgbColor rgb="00CCFFFF"/>
      <rgbColor rgb="00660066"/>
      <rgbColor rgb="00FF8080"/>
      <rgbColor rgb="000066CC"/>
      <rgbColor rgb="00BFBFBF"/>
      <rgbColor rgb="00000080"/>
      <rgbColor rgb="00FF00FF"/>
      <rgbColor rgb="00FFFF00"/>
      <rgbColor rgb="0000FFFF"/>
      <rgbColor rgb="00800080"/>
      <rgbColor rgb="00800000"/>
      <rgbColor rgb="00008080"/>
      <rgbColor rgb="000000D4"/>
      <rgbColor rgb="0000CCFF"/>
      <rgbColor rgb="00CCFFFF"/>
      <rgbColor rgb="00CCFFCC"/>
      <rgbColor rgb="00FFFF99"/>
      <rgbColor rgb="0099CCFF"/>
      <rgbColor rgb="00FF99CC"/>
      <rgbColor rgb="00CC99FF"/>
      <rgbColor rgb="00FFCC99"/>
      <rgbColor rgb="003366FF"/>
      <rgbColor rgb="0033CCCC"/>
      <rgbColor rgb="009BBB59"/>
      <rgbColor rgb="00FFCC00"/>
      <rgbColor rgb="00FF9900"/>
      <rgbColor rgb="00FF6600"/>
      <rgbColor rgb="00666699"/>
      <rgbColor rgb="00969696"/>
      <rgbColor rgb="00003366"/>
      <rgbColor rgb="0000B050"/>
      <rgbColor rgb="00003300"/>
      <rgbColor rgb="00333300"/>
      <rgbColor rgb="00DD0806"/>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prc.qmul.ac.uk/~lloyd/gridpp/uktest.html"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accounting-devel.egi.eu/tier2.php?Path=1.36.2&amp;query=sum_normelap_nprocessors&amp;startYear=2015&amp;startMonth=10&amp;endYear=2015&amp;endMonth=12&amp;yrange=SITE&amp;xrange=DATE&amp;groupVO=all&amp;chart=GRBAR&amp;scale=LIN&amp;localJobs=onlygridjobs" TargetMode="External" /></Relationships>
</file>

<file path=xl/worksheets/sheet1.xml><?xml version="1.0" encoding="utf-8"?>
<worksheet xmlns="http://schemas.openxmlformats.org/spreadsheetml/2006/main" xmlns:r="http://schemas.openxmlformats.org/officeDocument/2006/relationships">
  <sheetPr>
    <tabColor indexed="9"/>
    <pageSetUpPr fitToPage="1"/>
  </sheetPr>
  <dimension ref="A2:Q25"/>
  <sheetViews>
    <sheetView showGridLines="0" workbookViewId="0" topLeftCell="A1">
      <selection activeCell="P29" sqref="P29"/>
    </sheetView>
  </sheetViews>
  <sheetFormatPr defaultColWidth="9.140625" defaultRowHeight="12.75"/>
  <cols>
    <col min="1" max="1" width="12.00390625" style="1" customWidth="1"/>
    <col min="2" max="2" width="40.57421875" style="1" customWidth="1"/>
    <col min="3" max="3" width="23.8515625" style="2" customWidth="1"/>
    <col min="4" max="6" width="9.57421875" style="2" customWidth="1"/>
    <col min="7" max="16" width="8.7109375" style="1" customWidth="1"/>
    <col min="17" max="17" width="48.00390625" style="1" customWidth="1"/>
    <col min="18" max="22" width="8.7109375" style="1" customWidth="1"/>
    <col min="23" max="23" width="21.00390625" style="1" customWidth="1"/>
    <col min="24" max="16384" width="8.8515625" style="1" customWidth="1"/>
  </cols>
  <sheetData>
    <row r="2" spans="1:10" ht="12">
      <c r="A2" s="3" t="s">
        <v>0</v>
      </c>
      <c r="B2" s="4"/>
      <c r="G2" s="5"/>
      <c r="H2" s="6" t="s">
        <v>1</v>
      </c>
      <c r="I2" s="6"/>
      <c r="J2" s="6"/>
    </row>
    <row r="3" spans="1:10" ht="12">
      <c r="A3" s="7" t="s">
        <v>2</v>
      </c>
      <c r="B3" s="8" t="s">
        <v>3</v>
      </c>
      <c r="G3" s="9"/>
      <c r="H3" s="10" t="s">
        <v>4</v>
      </c>
      <c r="I3" s="10"/>
      <c r="J3" s="10"/>
    </row>
    <row r="4" spans="1:10" ht="12">
      <c r="A4" s="7" t="s">
        <v>5</v>
      </c>
      <c r="B4" s="8" t="s">
        <v>6</v>
      </c>
      <c r="G4" s="11"/>
      <c r="H4" s="12" t="s">
        <v>7</v>
      </c>
      <c r="I4" s="12"/>
      <c r="J4" s="12"/>
    </row>
    <row r="5" spans="1:10" ht="12">
      <c r="A5" s="7" t="s">
        <v>8</v>
      </c>
      <c r="B5" s="8" t="s">
        <v>9</v>
      </c>
      <c r="G5" s="13"/>
      <c r="H5" s="12" t="s">
        <v>10</v>
      </c>
      <c r="I5" s="12"/>
      <c r="J5" s="12"/>
    </row>
    <row r="6" spans="1:10" ht="12">
      <c r="A6" s="14"/>
      <c r="B6" s="14"/>
      <c r="G6" s="15"/>
      <c r="H6" s="16" t="s">
        <v>11</v>
      </c>
      <c r="I6" s="16"/>
      <c r="J6" s="16"/>
    </row>
    <row r="9" spans="1:17" ht="12.75" customHeight="1">
      <c r="A9" s="17" t="s">
        <v>12</v>
      </c>
      <c r="B9" s="18" t="s">
        <v>13</v>
      </c>
      <c r="C9" s="19" t="s">
        <v>14</v>
      </c>
      <c r="D9" s="20">
        <f>Resources!A11</f>
        <v>0</v>
      </c>
      <c r="E9" s="20"/>
      <c r="F9" s="20"/>
      <c r="G9" s="20">
        <f>Resources!A12</f>
        <v>0</v>
      </c>
      <c r="H9" s="20"/>
      <c r="I9" s="20"/>
      <c r="J9" s="20">
        <f>Resources!A13</f>
        <v>0</v>
      </c>
      <c r="K9" s="20"/>
      <c r="L9" s="20"/>
      <c r="M9" s="20">
        <f>Resources!A14</f>
        <v>0</v>
      </c>
      <c r="N9" s="20"/>
      <c r="O9" s="20"/>
      <c r="P9" s="20"/>
      <c r="Q9" s="21" t="s">
        <v>15</v>
      </c>
    </row>
    <row r="10" spans="1:17" ht="12">
      <c r="A10" s="17"/>
      <c r="B10" s="18"/>
      <c r="C10" s="19"/>
      <c r="D10" s="22" t="s">
        <v>16</v>
      </c>
      <c r="E10" s="19" t="s">
        <v>17</v>
      </c>
      <c r="F10" s="19" t="s">
        <v>18</v>
      </c>
      <c r="G10" s="23" t="s">
        <v>16</v>
      </c>
      <c r="H10" s="24" t="s">
        <v>17</v>
      </c>
      <c r="I10" s="24" t="s">
        <v>18</v>
      </c>
      <c r="J10" s="23" t="s">
        <v>16</v>
      </c>
      <c r="K10" s="24" t="s">
        <v>17</v>
      </c>
      <c r="L10" s="24" t="s">
        <v>18</v>
      </c>
      <c r="M10" s="23" t="s">
        <v>16</v>
      </c>
      <c r="N10" s="24" t="s">
        <v>17</v>
      </c>
      <c r="O10" s="24" t="s">
        <v>18</v>
      </c>
      <c r="P10" s="24" t="s">
        <v>18</v>
      </c>
      <c r="Q10" s="21"/>
    </row>
    <row r="11" spans="1:17" ht="12">
      <c r="A11" s="25" t="s">
        <v>19</v>
      </c>
      <c r="B11" s="26" t="s">
        <v>20</v>
      </c>
      <c r="C11" s="27">
        <v>1</v>
      </c>
      <c r="D11" s="28">
        <v>2</v>
      </c>
      <c r="E11" s="28">
        <v>2.5</v>
      </c>
      <c r="F11" s="28">
        <f>Resources!G21</f>
        <v>2.5355450236966823</v>
      </c>
      <c r="G11" s="29">
        <v>2.1</v>
      </c>
      <c r="H11" s="29">
        <v>2.1</v>
      </c>
      <c r="I11" s="29">
        <f>Resources!G22</f>
        <v>2.1335149863760217</v>
      </c>
      <c r="J11" s="29">
        <v>1.4</v>
      </c>
      <c r="K11" s="29">
        <v>1.3</v>
      </c>
      <c r="L11" s="29">
        <f>Resources!G23</f>
        <v>1.340508806262231</v>
      </c>
      <c r="M11" s="29">
        <v>1.84</v>
      </c>
      <c r="N11" s="29">
        <v>1.78</v>
      </c>
      <c r="O11" s="29">
        <f>Resources!G24</f>
        <v>2.2759856630824373</v>
      </c>
      <c r="P11" s="29">
        <f>Resources!G25</f>
        <v>1.9617834394904459</v>
      </c>
      <c r="Q11" s="30"/>
    </row>
    <row r="12" spans="1:17" ht="19.5" customHeight="1">
      <c r="A12" s="25" t="s">
        <v>21</v>
      </c>
      <c r="B12" s="26" t="s">
        <v>22</v>
      </c>
      <c r="C12" s="27">
        <v>1</v>
      </c>
      <c r="D12" s="28">
        <v>5.42</v>
      </c>
      <c r="E12" s="28">
        <v>5.99</v>
      </c>
      <c r="F12" s="28">
        <f>Resources!F21</f>
        <v>6.661847621801359</v>
      </c>
      <c r="G12" s="29">
        <v>4.11</v>
      </c>
      <c r="H12" s="29">
        <v>4.11</v>
      </c>
      <c r="I12" s="29">
        <f>Resources!F22</f>
        <v>4.104876893939394</v>
      </c>
      <c r="J12" s="29">
        <v>4.26</v>
      </c>
      <c r="K12" s="29">
        <v>3.95</v>
      </c>
      <c r="L12" s="29">
        <f>Resources!F23</f>
        <v>3.954410307234886</v>
      </c>
      <c r="M12" s="29">
        <v>5.6</v>
      </c>
      <c r="N12" s="29">
        <v>5.61</v>
      </c>
      <c r="O12" s="29">
        <f>Resources!F24</f>
        <v>5.639188605955978</v>
      </c>
      <c r="P12" s="29">
        <f>Resources!F25</f>
        <v>4.9866897377878345</v>
      </c>
      <c r="Q12" s="30"/>
    </row>
    <row r="13" spans="1:17" ht="24">
      <c r="A13" s="25" t="s">
        <v>23</v>
      </c>
      <c r="B13" s="26" t="s">
        <v>24</v>
      </c>
      <c r="C13" s="27" t="s">
        <v>25</v>
      </c>
      <c r="D13" s="28">
        <v>1</v>
      </c>
      <c r="E13" s="28">
        <v>1</v>
      </c>
      <c r="F13" s="28">
        <v>1</v>
      </c>
      <c r="G13" s="29">
        <v>1</v>
      </c>
      <c r="H13" s="29">
        <v>1</v>
      </c>
      <c r="I13" s="29">
        <v>1</v>
      </c>
      <c r="J13" s="29">
        <v>1</v>
      </c>
      <c r="K13" s="29">
        <v>1</v>
      </c>
      <c r="L13" s="29">
        <v>1</v>
      </c>
      <c r="M13" s="29">
        <v>1</v>
      </c>
      <c r="N13" s="29">
        <v>1</v>
      </c>
      <c r="O13" s="29">
        <v>1</v>
      </c>
      <c r="P13" s="29">
        <f aca="true" t="shared" si="0" ref="P13:P15">AVERAGE(F13,I13,L13,O13)</f>
        <v>1</v>
      </c>
      <c r="Q13" s="30" t="s">
        <v>26</v>
      </c>
    </row>
    <row r="14" spans="1:17" ht="24">
      <c r="A14" s="25" t="s">
        <v>27</v>
      </c>
      <c r="B14" s="26" t="s">
        <v>28</v>
      </c>
      <c r="C14" s="27" t="s">
        <v>25</v>
      </c>
      <c r="D14" s="28">
        <v>1</v>
      </c>
      <c r="E14" s="28">
        <v>1</v>
      </c>
      <c r="F14" s="28">
        <v>1</v>
      </c>
      <c r="G14" s="29">
        <v>1</v>
      </c>
      <c r="H14" s="29">
        <v>1</v>
      </c>
      <c r="I14" s="29">
        <v>1</v>
      </c>
      <c r="J14" s="29">
        <v>1</v>
      </c>
      <c r="K14" s="29">
        <v>1</v>
      </c>
      <c r="L14" s="29">
        <v>1</v>
      </c>
      <c r="M14" s="29">
        <v>1</v>
      </c>
      <c r="N14" s="29">
        <v>1</v>
      </c>
      <c r="O14" s="29">
        <v>1</v>
      </c>
      <c r="P14" s="29">
        <f t="shared" si="0"/>
        <v>1</v>
      </c>
      <c r="Q14" s="30" t="s">
        <v>26</v>
      </c>
    </row>
    <row r="15" spans="1:17" ht="24">
      <c r="A15" s="25" t="s">
        <v>29</v>
      </c>
      <c r="B15" s="26" t="s">
        <v>30</v>
      </c>
      <c r="C15" s="27" t="s">
        <v>25</v>
      </c>
      <c r="D15" s="28">
        <v>0.97</v>
      </c>
      <c r="E15" s="28">
        <v>0.06</v>
      </c>
      <c r="F15" s="28">
        <v>0</v>
      </c>
      <c r="G15" s="29">
        <v>0</v>
      </c>
      <c r="H15" s="29">
        <v>0</v>
      </c>
      <c r="I15" s="29">
        <v>0</v>
      </c>
      <c r="J15" s="31">
        <v>0</v>
      </c>
      <c r="K15" s="31">
        <v>0</v>
      </c>
      <c r="L15" s="31">
        <v>0</v>
      </c>
      <c r="M15" s="29">
        <v>0.1</v>
      </c>
      <c r="N15" s="29">
        <v>1</v>
      </c>
      <c r="O15" s="29">
        <v>0.78</v>
      </c>
      <c r="P15" s="29">
        <f t="shared" si="0"/>
        <v>0.195</v>
      </c>
      <c r="Q15" s="30" t="s">
        <v>26</v>
      </c>
    </row>
    <row r="16" spans="1:17" ht="24" customHeight="1">
      <c r="A16" s="25" t="s">
        <v>31</v>
      </c>
      <c r="B16" s="26" t="s">
        <v>32</v>
      </c>
      <c r="C16" s="27">
        <v>0.5</v>
      </c>
      <c r="D16" s="28">
        <v>0.24</v>
      </c>
      <c r="E16" s="28">
        <v>0.25</v>
      </c>
      <c r="F16" s="28">
        <f>Resources!O21</f>
        <v>0.3589577691758504</v>
      </c>
      <c r="G16" s="29">
        <v>0.63</v>
      </c>
      <c r="H16" s="29">
        <v>0.63</v>
      </c>
      <c r="I16" s="29">
        <f>Resources!O22</f>
        <v>0.8889242992048586</v>
      </c>
      <c r="J16" s="29">
        <v>0.76</v>
      </c>
      <c r="K16" s="29">
        <v>0.51</v>
      </c>
      <c r="L16" s="29">
        <f>Resources!O23</f>
        <v>0.8090332009573047</v>
      </c>
      <c r="M16" s="29">
        <v>0.33</v>
      </c>
      <c r="N16" s="29">
        <v>0.15</v>
      </c>
      <c r="O16" s="29">
        <f>Resources!O24</f>
        <v>0.35894792491631117</v>
      </c>
      <c r="P16" s="29">
        <f>Resources!O25</f>
        <v>0.5845120179800665</v>
      </c>
      <c r="Q16" s="26"/>
    </row>
    <row r="17" spans="1:17" ht="19.5" customHeight="1">
      <c r="A17" s="25" t="s">
        <v>33</v>
      </c>
      <c r="B17" s="26" t="s">
        <v>34</v>
      </c>
      <c r="C17" s="27">
        <v>0.5</v>
      </c>
      <c r="D17" s="28">
        <v>0.36</v>
      </c>
      <c r="E17" s="28">
        <v>0.26</v>
      </c>
      <c r="F17" s="28">
        <f>Resources!N21</f>
        <v>0.2921726392663043</v>
      </c>
      <c r="G17" s="29">
        <v>0.66</v>
      </c>
      <c r="H17" s="29">
        <v>0.73</v>
      </c>
      <c r="I17" s="29">
        <f>Resources!N22</f>
        <v>0.8356149087129542</v>
      </c>
      <c r="J17" s="29">
        <v>0.7</v>
      </c>
      <c r="K17" s="29">
        <v>0.72</v>
      </c>
      <c r="L17" s="29">
        <f>Resources!N23</f>
        <v>0.7398587804051191</v>
      </c>
      <c r="M17" s="29">
        <v>0.30000000000000004</v>
      </c>
      <c r="N17" s="29">
        <v>0.31</v>
      </c>
      <c r="O17" s="29">
        <f>Resources!N24</f>
        <v>0.3045302194876846</v>
      </c>
      <c r="P17" s="29">
        <f>Resources!N25</f>
        <v>0.5204801171915043</v>
      </c>
      <c r="Q17" s="32"/>
    </row>
    <row r="19" ht="12">
      <c r="K19" s="33"/>
    </row>
    <row r="24" spans="1:2" ht="12">
      <c r="A24" s="1" t="s">
        <v>35</v>
      </c>
      <c r="B24" s="34" t="s">
        <v>36</v>
      </c>
    </row>
    <row r="25" spans="1:2" ht="12">
      <c r="A25" s="1" t="s">
        <v>29</v>
      </c>
      <c r="B25" s="34" t="s">
        <v>37</v>
      </c>
    </row>
  </sheetData>
  <sheetProtection selectLockedCells="1" selectUnlockedCells="1"/>
  <mergeCells count="13">
    <mergeCell ref="H2:J2"/>
    <mergeCell ref="H3:J3"/>
    <mergeCell ref="H4:J4"/>
    <mergeCell ref="H5:J5"/>
    <mergeCell ref="H6:J6"/>
    <mergeCell ref="A9:A10"/>
    <mergeCell ref="B9:B10"/>
    <mergeCell ref="C9:C10"/>
    <mergeCell ref="D9:F9"/>
    <mergeCell ref="G9:I9"/>
    <mergeCell ref="J9:L9"/>
    <mergeCell ref="M9:O9"/>
    <mergeCell ref="Q9:Q10"/>
  </mergeCells>
  <conditionalFormatting sqref="D11:F11">
    <cfRule type="cellIs" priority="1" dxfId="0" operator="greaterThanOrEqual" stopIfTrue="1">
      <formula>1</formula>
    </cfRule>
    <cfRule type="cellIs" priority="2" dxfId="1" operator="greaterThanOrEqual" stopIfTrue="1">
      <formula>0.95</formula>
    </cfRule>
    <cfRule type="cellIs" priority="3" dxfId="2" operator="lessThan" stopIfTrue="1">
      <formula>0.95</formula>
    </cfRule>
  </conditionalFormatting>
  <conditionalFormatting sqref="D12:F12">
    <cfRule type="cellIs" priority="4" dxfId="0" operator="greaterThanOrEqual" stopIfTrue="1">
      <formula>1</formula>
    </cfRule>
    <cfRule type="cellIs" priority="5" dxfId="1" operator="greaterThanOrEqual" stopIfTrue="1">
      <formula>0.95</formula>
    </cfRule>
    <cfRule type="cellIs" priority="6" dxfId="2" operator="lessThan" stopIfTrue="1">
      <formula>0.95</formula>
    </cfRule>
  </conditionalFormatting>
  <conditionalFormatting sqref="D13:F15">
    <cfRule type="cellIs" priority="7" dxfId="0" operator="greaterThanOrEqual" stopIfTrue="1">
      <formula>0.95</formula>
    </cfRule>
    <cfRule type="cellIs" priority="8" dxfId="1" operator="greaterThanOrEqual" stopIfTrue="1">
      <formula>0.9</formula>
    </cfRule>
    <cfRule type="cellIs" priority="9" dxfId="2" operator="lessThan" stopIfTrue="1">
      <formula>0.9</formula>
    </cfRule>
  </conditionalFormatting>
  <conditionalFormatting sqref="D16:F17">
    <cfRule type="cellIs" priority="10" dxfId="3" operator="greaterThanOrEqual" stopIfTrue="1">
      <formula>0.5</formula>
    </cfRule>
    <cfRule type="cellIs" priority="11" dxfId="4" operator="greaterThanOrEqual" stopIfTrue="1">
      <formula>0.4</formula>
    </cfRule>
    <cfRule type="cellIs" priority="12" dxfId="2" operator="lessThan" stopIfTrue="1">
      <formula>0.4</formula>
    </cfRule>
  </conditionalFormatting>
  <conditionalFormatting sqref="G11:P12">
    <cfRule type="cellIs" priority="13" dxfId="0" operator="greaterThanOrEqual" stopIfTrue="1">
      <formula>1</formula>
    </cfRule>
    <cfRule type="cellIs" priority="14" dxfId="1" operator="greaterThanOrEqual" stopIfTrue="1">
      <formula>0.95</formula>
    </cfRule>
    <cfRule type="cellIs" priority="15" dxfId="2" operator="lessThan" stopIfTrue="1">
      <formula>0.95</formula>
    </cfRule>
  </conditionalFormatting>
  <conditionalFormatting sqref="G13:P15">
    <cfRule type="cellIs" priority="16" dxfId="0" operator="greaterThanOrEqual" stopIfTrue="1">
      <formula>0.95</formula>
    </cfRule>
    <cfRule type="cellIs" priority="17" dxfId="1" operator="greaterThanOrEqual" stopIfTrue="1">
      <formula>0.9</formula>
    </cfRule>
    <cfRule type="cellIs" priority="18" dxfId="2" operator="lessThan" stopIfTrue="1">
      <formula>0.9</formula>
    </cfRule>
  </conditionalFormatting>
  <conditionalFormatting sqref="G16:P17">
    <cfRule type="cellIs" priority="19" dxfId="3" operator="greaterThanOrEqual" stopIfTrue="1">
      <formula>0.5</formula>
    </cfRule>
    <cfRule type="cellIs" priority="20" dxfId="4" operator="greaterThanOrEqual" stopIfTrue="1">
      <formula>0.4</formula>
    </cfRule>
    <cfRule type="cellIs" priority="21" dxfId="2" operator="lessThan" stopIfTrue="1">
      <formula>0.4</formula>
    </cfRule>
  </conditionalFormatting>
  <hyperlinks>
    <hyperlink ref="B25" r:id="rId1" display="http://pprc.qmul.ac.uk/~lloyd/gridpp/uktest.html"/>
  </hyperlinks>
  <printOptions/>
  <pageMargins left="0.7479166666666667" right="0.7479166666666667" top="0.9840277777777777" bottom="0.9840277777777777" header="0.5118055555555555" footer="0.5118055555555555"/>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9"/>
    <pageSetUpPr fitToPage="1"/>
  </sheetPr>
  <dimension ref="A2:R39"/>
  <sheetViews>
    <sheetView showGridLines="0" tabSelected="1" workbookViewId="0" topLeftCell="A3">
      <selection activeCell="K17" sqref="K17"/>
    </sheetView>
  </sheetViews>
  <sheetFormatPr defaultColWidth="9.140625" defaultRowHeight="12.75"/>
  <cols>
    <col min="1" max="1" width="13.8515625" style="1" customWidth="1"/>
    <col min="2" max="2" width="9.57421875" style="1" customWidth="1"/>
    <col min="3" max="3" width="12.57421875" style="1" customWidth="1"/>
    <col min="4" max="4" width="11.7109375" style="1" customWidth="1"/>
    <col min="5" max="5" width="12.57421875" style="1" customWidth="1"/>
    <col min="6" max="6" width="12.7109375" style="1" customWidth="1"/>
    <col min="7" max="7" width="19.00390625" style="1" customWidth="1"/>
    <col min="8" max="8" width="20.00390625" style="1" customWidth="1"/>
    <col min="9" max="9" width="13.140625" style="1" customWidth="1"/>
    <col min="10" max="10" width="11.57421875" style="1" customWidth="1"/>
    <col min="11" max="11" width="12.57421875" style="1" customWidth="1"/>
    <col min="12" max="12" width="10.8515625" style="1" customWidth="1"/>
    <col min="13" max="13" width="10.57421875" style="1" customWidth="1"/>
    <col min="14" max="14" width="10.7109375" style="1" customWidth="1"/>
    <col min="15" max="15" width="15.7109375" style="1" customWidth="1"/>
    <col min="16" max="16" width="12.8515625" style="1" customWidth="1"/>
    <col min="17" max="18" width="12.00390625" style="1" customWidth="1"/>
    <col min="19" max="19" width="12.57421875" style="1" customWidth="1"/>
    <col min="20" max="20" width="10.28125" style="1" customWidth="1"/>
    <col min="21" max="16384" width="8.8515625" style="1" customWidth="1"/>
  </cols>
  <sheetData>
    <row r="2" spans="1:4" ht="12">
      <c r="A2" s="21" t="s">
        <v>0</v>
      </c>
      <c r="B2" s="21"/>
      <c r="C2" s="21"/>
      <c r="D2" s="35"/>
    </row>
    <row r="3" spans="1:4" ht="12">
      <c r="A3" s="7" t="s">
        <v>2</v>
      </c>
      <c r="B3" s="36">
        <f>Metrics!B3</f>
        <v>0</v>
      </c>
      <c r="C3" s="36"/>
      <c r="D3" s="35"/>
    </row>
    <row r="4" spans="1:9" ht="12">
      <c r="A4" s="7" t="s">
        <v>5</v>
      </c>
      <c r="B4" s="37">
        <f>Metrics!B4</f>
        <v>0</v>
      </c>
      <c r="C4" s="37"/>
      <c r="D4" s="35"/>
      <c r="I4" s="38"/>
    </row>
    <row r="5" spans="1:15" ht="12">
      <c r="A5" s="7" t="s">
        <v>8</v>
      </c>
      <c r="B5" s="37" t="s">
        <v>9</v>
      </c>
      <c r="C5" s="37"/>
      <c r="D5" s="35"/>
      <c r="I5" s="38"/>
      <c r="O5" s="39"/>
    </row>
    <row r="6" ht="12">
      <c r="I6" s="38"/>
    </row>
    <row r="9" ht="12">
      <c r="A9" s="40" t="s">
        <v>38</v>
      </c>
    </row>
    <row r="10" spans="1:18" ht="49.5" customHeight="1">
      <c r="A10" s="41" t="s">
        <v>39</v>
      </c>
      <c r="B10" s="42" t="s">
        <v>40</v>
      </c>
      <c r="C10" s="43" t="s">
        <v>41</v>
      </c>
      <c r="D10" s="43" t="s">
        <v>42</v>
      </c>
      <c r="E10" s="43" t="s">
        <v>43</v>
      </c>
      <c r="F10" s="43" t="s">
        <v>44</v>
      </c>
      <c r="H10" s="44" t="s">
        <v>45</v>
      </c>
      <c r="I10" s="44"/>
      <c r="J10" s="44"/>
      <c r="K10" s="44"/>
      <c r="L10" s="44"/>
      <c r="M10" s="45"/>
      <c r="N10" s="44" t="s">
        <v>46</v>
      </c>
      <c r="O10" s="44"/>
      <c r="P10" s="44"/>
      <c r="Q10" s="44"/>
      <c r="R10" s="44"/>
    </row>
    <row r="11" spans="1:18" ht="12">
      <c r="A11" s="46" t="s">
        <v>47</v>
      </c>
      <c r="B11" s="8" t="s">
        <v>48</v>
      </c>
      <c r="C11" s="47" t="s">
        <v>48</v>
      </c>
      <c r="D11" s="48" t="s">
        <v>49</v>
      </c>
      <c r="E11" s="48" t="s">
        <v>49</v>
      </c>
      <c r="F11" s="49" t="s">
        <v>50</v>
      </c>
      <c r="H11" s="50" t="s">
        <v>39</v>
      </c>
      <c r="I11" s="51">
        <v>42278</v>
      </c>
      <c r="J11" s="51">
        <v>42309</v>
      </c>
      <c r="K11" s="51">
        <v>42339</v>
      </c>
      <c r="L11" s="52" t="s">
        <v>51</v>
      </c>
      <c r="N11" s="53" t="s">
        <v>39</v>
      </c>
      <c r="O11" s="54">
        <f>I11</f>
        <v>42278</v>
      </c>
      <c r="P11" s="54">
        <f>J11</f>
        <v>42309</v>
      </c>
      <c r="Q11" s="54">
        <v>42339</v>
      </c>
      <c r="R11" s="55" t="s">
        <v>51</v>
      </c>
    </row>
    <row r="12" spans="1:18" ht="14.25">
      <c r="A12" s="46" t="s">
        <v>52</v>
      </c>
      <c r="B12" s="8" t="s">
        <v>48</v>
      </c>
      <c r="C12" s="8" t="s">
        <v>48</v>
      </c>
      <c r="D12" s="8" t="s">
        <v>49</v>
      </c>
      <c r="E12" s="8" t="s">
        <v>53</v>
      </c>
      <c r="F12" s="47" t="s">
        <v>50</v>
      </c>
      <c r="G12" s="14"/>
      <c r="H12" s="56">
        <f aca="true" t="shared" si="0" ref="H12:H15">$A11</f>
        <v>0</v>
      </c>
      <c r="I12" s="57">
        <v>11944036</v>
      </c>
      <c r="J12" s="57">
        <v>11881879</v>
      </c>
      <c r="K12" s="57">
        <v>5901085</v>
      </c>
      <c r="L12" s="58">
        <f aca="true" t="shared" si="1" ref="L12:L16">SUM(I12:K12)</f>
        <v>29727000</v>
      </c>
      <c r="N12" s="55">
        <f aca="true" t="shared" si="2" ref="N12:N15">$A11</f>
        <v>0</v>
      </c>
      <c r="O12" s="57">
        <v>12840966</v>
      </c>
      <c r="P12" s="57">
        <v>12897936</v>
      </c>
      <c r="Q12" s="57">
        <v>10783127</v>
      </c>
      <c r="R12" s="59">
        <f aca="true" t="shared" si="3" ref="R12:R15">SUM(O12:Q12)</f>
        <v>36522029</v>
      </c>
    </row>
    <row r="13" spans="1:18" ht="12">
      <c r="A13" s="46" t="s">
        <v>54</v>
      </c>
      <c r="B13" s="8" t="s">
        <v>48</v>
      </c>
      <c r="C13" s="8" t="s">
        <v>48</v>
      </c>
      <c r="D13" s="8" t="s">
        <v>49</v>
      </c>
      <c r="E13" s="8" t="s">
        <v>49</v>
      </c>
      <c r="F13" s="49" t="s">
        <v>50</v>
      </c>
      <c r="H13" s="55">
        <f t="shared" si="0"/>
        <v>0</v>
      </c>
      <c r="I13" s="1">
        <v>9612112</v>
      </c>
      <c r="J13" s="1">
        <v>11364681</v>
      </c>
      <c r="K13" s="1">
        <v>11014316</v>
      </c>
      <c r="L13" s="60">
        <f t="shared" si="1"/>
        <v>31991109</v>
      </c>
      <c r="N13" s="55">
        <f t="shared" si="2"/>
        <v>0</v>
      </c>
      <c r="O13" s="1">
        <v>10038553</v>
      </c>
      <c r="P13" s="1">
        <v>11934641</v>
      </c>
      <c r="Q13" s="1">
        <v>12058839</v>
      </c>
      <c r="R13" s="59">
        <f t="shared" si="3"/>
        <v>34032033</v>
      </c>
    </row>
    <row r="14" spans="1:18" ht="12">
      <c r="A14" s="46" t="s">
        <v>55</v>
      </c>
      <c r="B14" s="8" t="s">
        <v>48</v>
      </c>
      <c r="C14" s="8" t="s">
        <v>48</v>
      </c>
      <c r="D14" s="8" t="s">
        <v>49</v>
      </c>
      <c r="E14" s="8" t="s">
        <v>53</v>
      </c>
      <c r="F14" s="49" t="s">
        <v>50</v>
      </c>
      <c r="H14" s="55">
        <f t="shared" si="0"/>
        <v>0</v>
      </c>
      <c r="I14" s="1">
        <v>21248793</v>
      </c>
      <c r="J14" s="1">
        <v>22911693</v>
      </c>
      <c r="K14" s="1">
        <v>14502384</v>
      </c>
      <c r="L14" s="60">
        <f t="shared" si="1"/>
        <v>58662870</v>
      </c>
      <c r="N14" s="55">
        <f t="shared" si="2"/>
        <v>0</v>
      </c>
      <c r="O14" s="1">
        <v>24055271</v>
      </c>
      <c r="P14" s="1">
        <v>24805898</v>
      </c>
      <c r="Q14" s="1">
        <v>15286491</v>
      </c>
      <c r="R14" s="59">
        <f t="shared" si="3"/>
        <v>64147660</v>
      </c>
    </row>
    <row r="15" spans="1:18" ht="12">
      <c r="A15" s="61"/>
      <c r="B15" s="30"/>
      <c r="C15" s="30"/>
      <c r="D15" s="30"/>
      <c r="E15" s="30"/>
      <c r="F15" s="30"/>
      <c r="H15" s="55">
        <f t="shared" si="0"/>
        <v>0</v>
      </c>
      <c r="I15" s="1">
        <v>3201087</v>
      </c>
      <c r="J15" s="1">
        <v>3133267</v>
      </c>
      <c r="K15" s="1">
        <v>2451260</v>
      </c>
      <c r="L15" s="60">
        <f t="shared" si="1"/>
        <v>8785614</v>
      </c>
      <c r="N15" s="55">
        <f t="shared" si="2"/>
        <v>0</v>
      </c>
      <c r="O15" s="1">
        <v>3649212</v>
      </c>
      <c r="P15" s="1">
        <v>3636278</v>
      </c>
      <c r="Q15" s="1">
        <v>3070060</v>
      </c>
      <c r="R15" s="59">
        <f t="shared" si="3"/>
        <v>10355550</v>
      </c>
    </row>
    <row r="16" spans="8:18" ht="12">
      <c r="H16" s="55" t="s">
        <v>56</v>
      </c>
      <c r="I16" s="59">
        <f>SUM(I12:I14)</f>
        <v>42804941</v>
      </c>
      <c r="J16" s="59">
        <f>SUM(J12:J14)</f>
        <v>46158253</v>
      </c>
      <c r="K16" s="59">
        <f>SUM(K12:K14)</f>
        <v>31417785</v>
      </c>
      <c r="L16" s="62">
        <f t="shared" si="1"/>
        <v>120380979</v>
      </c>
      <c r="N16" s="55" t="s">
        <v>51</v>
      </c>
      <c r="O16" s="59">
        <f>SUM(O12:O15)</f>
        <v>50584002</v>
      </c>
      <c r="P16" s="59">
        <f>SUM(P12:P15)</f>
        <v>53274753</v>
      </c>
      <c r="Q16" s="59">
        <f>SUM(Q12:Q15)</f>
        <v>41198517</v>
      </c>
      <c r="R16" s="59">
        <f>SUM(R12:R15)</f>
        <v>145057272</v>
      </c>
    </row>
    <row r="17" spans="1:15" ht="14.25">
      <c r="A17" s="40" t="s">
        <v>57</v>
      </c>
      <c r="H17" s="1" t="s">
        <v>58</v>
      </c>
      <c r="O17" s="63" t="s">
        <v>59</v>
      </c>
    </row>
    <row r="18" ht="13.5" customHeight="1"/>
    <row r="19" spans="1:15" ht="28.5" customHeight="1">
      <c r="A19" s="41"/>
      <c r="B19" s="43" t="s">
        <v>60</v>
      </c>
      <c r="C19" s="43"/>
      <c r="D19" s="64" t="s">
        <v>61</v>
      </c>
      <c r="E19" s="64"/>
      <c r="F19" s="43" t="s">
        <v>62</v>
      </c>
      <c r="G19" s="43"/>
      <c r="H19" s="43"/>
      <c r="I19" s="43"/>
      <c r="J19" s="43"/>
      <c r="K19" s="43"/>
      <c r="L19" s="43"/>
      <c r="M19" s="43"/>
      <c r="N19" s="43"/>
      <c r="O19" s="43"/>
    </row>
    <row r="20" spans="1:15" ht="48">
      <c r="A20" s="65" t="s">
        <v>39</v>
      </c>
      <c r="B20" s="66" t="s">
        <v>63</v>
      </c>
      <c r="C20" s="67" t="s">
        <v>64</v>
      </c>
      <c r="D20" s="68" t="s">
        <v>65</v>
      </c>
      <c r="E20" s="69" t="s">
        <v>64</v>
      </c>
      <c r="F20" s="70" t="s">
        <v>66</v>
      </c>
      <c r="G20" s="70" t="s">
        <v>67</v>
      </c>
      <c r="H20" s="70" t="s">
        <v>68</v>
      </c>
      <c r="I20" s="70" t="s">
        <v>69</v>
      </c>
      <c r="J20" s="70" t="s">
        <v>70</v>
      </c>
      <c r="K20" s="70" t="s">
        <v>71</v>
      </c>
      <c r="L20" s="70" t="s">
        <v>72</v>
      </c>
      <c r="M20" s="70" t="s">
        <v>73</v>
      </c>
      <c r="N20" s="70" t="s">
        <v>74</v>
      </c>
      <c r="O20" s="70" t="s">
        <v>75</v>
      </c>
    </row>
    <row r="21" spans="1:15" ht="12">
      <c r="A21" s="71">
        <f aca="true" t="shared" si="4" ref="A21:A24">A11</f>
        <v>0</v>
      </c>
      <c r="B21" s="57">
        <v>46080</v>
      </c>
      <c r="C21" s="57">
        <v>2140</v>
      </c>
      <c r="D21" s="72">
        <v>6917</v>
      </c>
      <c r="E21" s="72">
        <v>844</v>
      </c>
      <c r="F21" s="73">
        <f aca="true" t="shared" si="5" ref="F21:F25">B21/D21</f>
        <v>6.661847621801359</v>
      </c>
      <c r="G21" s="73">
        <f aca="true" t="shared" si="6" ref="G21:G25">C21/E21</f>
        <v>2.5355450236966823</v>
      </c>
      <c r="H21" s="74">
        <f aca="true" t="shared" si="7" ref="H21:H25">(B21/$B$25)</f>
        <v>0.4099826504737755</v>
      </c>
      <c r="I21" s="74">
        <f aca="true" t="shared" si="8" ref="I21:I25">(C21/$C$25)</f>
        <v>0.4342532467532468</v>
      </c>
      <c r="J21" s="75">
        <f aca="true" t="shared" si="9" ref="J21:J24">L12</f>
        <v>29727000</v>
      </c>
      <c r="K21" s="74">
        <f>J21/J25</f>
        <v>0.2301446473857215</v>
      </c>
      <c r="L21" s="76">
        <v>2208</v>
      </c>
      <c r="M21" s="76">
        <f aca="true" t="shared" si="10" ref="M21:M25">L21*B21</f>
        <v>101744640</v>
      </c>
      <c r="N21" s="74">
        <f aca="true" t="shared" si="11" ref="N21:N25">J21/M21</f>
        <v>0.2921726392663043</v>
      </c>
      <c r="O21" s="74">
        <f aca="true" t="shared" si="12" ref="O21:O25">R12/M21</f>
        <v>0.3589577691758504</v>
      </c>
    </row>
    <row r="22" spans="1:15" ht="12">
      <c r="A22" s="71">
        <f t="shared" si="4"/>
        <v>0</v>
      </c>
      <c r="B22" s="32">
        <v>17339</v>
      </c>
      <c r="C22" s="32">
        <v>783</v>
      </c>
      <c r="D22" s="72">
        <v>4224</v>
      </c>
      <c r="E22" s="72">
        <v>367</v>
      </c>
      <c r="F22" s="73">
        <f t="shared" si="5"/>
        <v>4.104876893939394</v>
      </c>
      <c r="G22" s="73">
        <f t="shared" si="6"/>
        <v>2.1335149863760217</v>
      </c>
      <c r="H22" s="74">
        <f t="shared" si="7"/>
        <v>0.15426842831086793</v>
      </c>
      <c r="I22" s="74">
        <f t="shared" si="8"/>
        <v>0.158887987012987</v>
      </c>
      <c r="J22" s="75">
        <f t="shared" si="9"/>
        <v>31991109</v>
      </c>
      <c r="K22" s="74">
        <f aca="true" t="shared" si="13" ref="K22:K25">J22/$J$25</f>
        <v>0.2476732431891271</v>
      </c>
      <c r="L22" s="76">
        <f aca="true" t="shared" si="14" ref="L22:L25">$L$21</f>
        <v>2208</v>
      </c>
      <c r="M22" s="76">
        <f t="shared" si="10"/>
        <v>38284512</v>
      </c>
      <c r="N22" s="74">
        <f t="shared" si="11"/>
        <v>0.8356149087129542</v>
      </c>
      <c r="O22" s="74">
        <f t="shared" si="12"/>
        <v>0.8889242992048586</v>
      </c>
    </row>
    <row r="23" spans="1:15" ht="12">
      <c r="A23" s="71">
        <f t="shared" si="4"/>
        <v>0</v>
      </c>
      <c r="B23" s="32">
        <v>35910</v>
      </c>
      <c r="C23" s="32">
        <v>1370</v>
      </c>
      <c r="D23" s="72">
        <v>9081</v>
      </c>
      <c r="E23" s="72">
        <v>1022</v>
      </c>
      <c r="F23" s="73">
        <f t="shared" si="5"/>
        <v>3.954410307234886</v>
      </c>
      <c r="G23" s="73">
        <f t="shared" si="6"/>
        <v>1.340508806262231</v>
      </c>
      <c r="H23" s="74">
        <f t="shared" si="7"/>
        <v>0.3194981983184305</v>
      </c>
      <c r="I23" s="74">
        <f t="shared" si="8"/>
        <v>0.2780032467532468</v>
      </c>
      <c r="J23" s="75">
        <f t="shared" si="9"/>
        <v>58662870</v>
      </c>
      <c r="K23" s="74">
        <f t="shared" si="13"/>
        <v>0.45416441385893025</v>
      </c>
      <c r="L23" s="76">
        <f t="shared" si="14"/>
        <v>2208</v>
      </c>
      <c r="M23" s="76">
        <f t="shared" si="10"/>
        <v>79289280</v>
      </c>
      <c r="N23" s="74">
        <f t="shared" si="11"/>
        <v>0.7398587804051191</v>
      </c>
      <c r="O23" s="74">
        <f t="shared" si="12"/>
        <v>0.8090332009573047</v>
      </c>
    </row>
    <row r="24" spans="1:15" ht="12">
      <c r="A24" s="71">
        <f t="shared" si="4"/>
        <v>0</v>
      </c>
      <c r="B24" s="32">
        <v>13066</v>
      </c>
      <c r="C24" s="32">
        <v>635</v>
      </c>
      <c r="D24" s="72">
        <v>2317</v>
      </c>
      <c r="E24" s="72">
        <v>279</v>
      </c>
      <c r="F24" s="73">
        <f t="shared" si="5"/>
        <v>5.639188605955978</v>
      </c>
      <c r="G24" s="73">
        <f t="shared" si="6"/>
        <v>2.2759856630824373</v>
      </c>
      <c r="H24" s="74">
        <f t="shared" si="7"/>
        <v>0.11625072289692602</v>
      </c>
      <c r="I24" s="74">
        <f t="shared" si="8"/>
        <v>0.1288555194805195</v>
      </c>
      <c r="J24" s="75">
        <f t="shared" si="9"/>
        <v>8785614</v>
      </c>
      <c r="K24" s="74">
        <f t="shared" si="13"/>
        <v>0.06801769556622121</v>
      </c>
      <c r="L24" s="76">
        <f t="shared" si="14"/>
        <v>2208</v>
      </c>
      <c r="M24" s="76">
        <f t="shared" si="10"/>
        <v>28849728</v>
      </c>
      <c r="N24" s="74">
        <f t="shared" si="11"/>
        <v>0.3045302194876846</v>
      </c>
      <c r="O24" s="74">
        <f t="shared" si="12"/>
        <v>0.35894792491631117</v>
      </c>
    </row>
    <row r="25" spans="1:15" ht="12">
      <c r="A25" s="55" t="s">
        <v>76</v>
      </c>
      <c r="B25" s="8">
        <f>SUM(B21:B24)</f>
        <v>112395</v>
      </c>
      <c r="C25" s="30">
        <f>SUM(C21:C24)</f>
        <v>4928</v>
      </c>
      <c r="D25" s="75">
        <f>SUM(D21:D24)</f>
        <v>22539</v>
      </c>
      <c r="E25" s="77">
        <f>SUM(E21:E24)</f>
        <v>2512</v>
      </c>
      <c r="F25" s="73">
        <f t="shared" si="5"/>
        <v>4.9866897377878345</v>
      </c>
      <c r="G25" s="73">
        <f t="shared" si="6"/>
        <v>1.9617834394904459</v>
      </c>
      <c r="H25" s="74">
        <f t="shared" si="7"/>
        <v>1</v>
      </c>
      <c r="I25" s="74">
        <f t="shared" si="8"/>
        <v>1</v>
      </c>
      <c r="J25" s="59">
        <f>SUM(J21:J24)</f>
        <v>129166593</v>
      </c>
      <c r="K25" s="74">
        <f t="shared" si="13"/>
        <v>1</v>
      </c>
      <c r="L25" s="76">
        <f t="shared" si="14"/>
        <v>2208</v>
      </c>
      <c r="M25" s="76">
        <f t="shared" si="10"/>
        <v>248168160</v>
      </c>
      <c r="N25" s="74">
        <f t="shared" si="11"/>
        <v>0.5204801171915043</v>
      </c>
      <c r="O25" s="74">
        <f t="shared" si="12"/>
        <v>0.5845120179800665</v>
      </c>
    </row>
    <row r="27" ht="12">
      <c r="F27" s="78"/>
    </row>
    <row r="28" spans="11:15" ht="12">
      <c r="K28" s="78" t="s">
        <v>77</v>
      </c>
      <c r="L28" s="79" t="s">
        <v>78</v>
      </c>
      <c r="M28" s="79"/>
      <c r="O28" s="38"/>
    </row>
    <row r="29" spans="4:12" ht="12">
      <c r="D29" s="14"/>
      <c r="E29" s="14"/>
      <c r="F29" s="80"/>
      <c r="G29" s="38"/>
      <c r="H29" s="38"/>
      <c r="K29" s="78" t="s">
        <v>79</v>
      </c>
      <c r="L29" s="1">
        <v>2184</v>
      </c>
    </row>
    <row r="30" spans="1:12" ht="12">
      <c r="A30" s="32" t="s">
        <v>39</v>
      </c>
      <c r="B30" s="81" t="s">
        <v>80</v>
      </c>
      <c r="C30" s="81"/>
      <c r="D30" s="81"/>
      <c r="E30" s="78" t="s">
        <v>81</v>
      </c>
      <c r="F30" s="80"/>
      <c r="G30" s="38"/>
      <c r="H30" s="38"/>
      <c r="K30" s="78" t="s">
        <v>82</v>
      </c>
      <c r="L30" s="1">
        <v>2208</v>
      </c>
    </row>
    <row r="31" spans="1:12" ht="12">
      <c r="A31" s="32"/>
      <c r="B31" s="82" t="s">
        <v>83</v>
      </c>
      <c r="C31" s="82" t="s">
        <v>84</v>
      </c>
      <c r="D31" s="82" t="s">
        <v>85</v>
      </c>
      <c r="E31" s="82" t="s">
        <v>86</v>
      </c>
      <c r="F31" s="83"/>
      <c r="K31" s="78" t="s">
        <v>87</v>
      </c>
      <c r="L31" s="1">
        <v>2208</v>
      </c>
    </row>
    <row r="32" spans="1:14" ht="12">
      <c r="A32" s="32">
        <f aca="true" t="shared" si="15" ref="A32:A35">A11</f>
        <v>0</v>
      </c>
      <c r="B32" s="32">
        <v>3200</v>
      </c>
      <c r="C32" s="84">
        <v>46080</v>
      </c>
      <c r="D32" s="57">
        <v>2140</v>
      </c>
      <c r="E32" s="85" t="s">
        <v>88</v>
      </c>
      <c r="F32" s="83">
        <f aca="true" t="shared" si="16" ref="F32:F35">A11</f>
        <v>0</v>
      </c>
      <c r="N32" s="45"/>
    </row>
    <row r="33" spans="1:6" ht="12">
      <c r="A33" s="32">
        <f t="shared" si="15"/>
        <v>0</v>
      </c>
      <c r="B33" s="32">
        <v>1383</v>
      </c>
      <c r="C33" s="84">
        <v>17337</v>
      </c>
      <c r="D33" s="32">
        <v>784</v>
      </c>
      <c r="E33" s="85" t="s">
        <v>88</v>
      </c>
      <c r="F33" s="83">
        <f t="shared" si="16"/>
        <v>0</v>
      </c>
    </row>
    <row r="34" spans="1:6" ht="12">
      <c r="A34" s="32">
        <f t="shared" si="15"/>
        <v>0</v>
      </c>
      <c r="B34" s="32">
        <v>3646</v>
      </c>
      <c r="C34" s="84">
        <v>35910</v>
      </c>
      <c r="D34" s="32">
        <v>1370</v>
      </c>
      <c r="E34" s="85" t="s">
        <v>88</v>
      </c>
      <c r="F34" s="83">
        <f t="shared" si="16"/>
        <v>0</v>
      </c>
    </row>
    <row r="35" spans="1:6" ht="12">
      <c r="A35" s="32">
        <f t="shared" si="15"/>
        <v>0</v>
      </c>
      <c r="B35" s="32">
        <v>1071</v>
      </c>
      <c r="C35" s="84">
        <v>13066</v>
      </c>
      <c r="D35" s="32">
        <v>635</v>
      </c>
      <c r="E35" s="85" t="s">
        <v>88</v>
      </c>
      <c r="F35" s="83">
        <f t="shared" si="16"/>
        <v>0</v>
      </c>
    </row>
    <row r="36" spans="1:5" ht="12">
      <c r="A36" s="32" t="s">
        <v>76</v>
      </c>
      <c r="B36" s="32">
        <f>SUM(B32:B35)</f>
        <v>9300</v>
      </c>
      <c r="C36" s="86">
        <f>SUM(C32:C35)</f>
        <v>112393</v>
      </c>
      <c r="D36" s="86">
        <f>SUM(D32:D35)</f>
        <v>4929</v>
      </c>
      <c r="E36" s="8">
        <f aca="true" t="shared" si="17" ref="E36:E37">SUM(E32:E35)</f>
        <v>0</v>
      </c>
    </row>
    <row r="37" spans="5:6" ht="12">
      <c r="E37" s="8">
        <f t="shared" si="17"/>
        <v>0</v>
      </c>
      <c r="F37" s="1" t="s">
        <v>89</v>
      </c>
    </row>
    <row r="38" ht="12">
      <c r="A38" s="78" t="s">
        <v>90</v>
      </c>
    </row>
    <row r="39" ht="12">
      <c r="A39" s="78" t="s">
        <v>91</v>
      </c>
    </row>
  </sheetData>
  <sheetProtection selectLockedCells="1" selectUnlockedCells="1"/>
  <mergeCells count="11">
    <mergeCell ref="A2:C2"/>
    <mergeCell ref="B3:C3"/>
    <mergeCell ref="B4:C4"/>
    <mergeCell ref="B5:C5"/>
    <mergeCell ref="H10:L10"/>
    <mergeCell ref="N10:R10"/>
    <mergeCell ref="B19:C19"/>
    <mergeCell ref="D19:E19"/>
    <mergeCell ref="F19:O19"/>
    <mergeCell ref="L28:M28"/>
    <mergeCell ref="B30:D30"/>
  </mergeCells>
  <conditionalFormatting sqref="C32:C35">
    <cfRule type="cellIs" priority="1" dxfId="2" operator="between" stopIfTrue="1">
      <formula>1.1*"#REF!#REF!"</formula>
      <formula>1.2*"#REF!#REF!"</formula>
    </cfRule>
    <cfRule type="cellIs" priority="2" dxfId="0" operator="between" stopIfTrue="1">
      <formula>0.9*"#REF!#REF!"</formula>
      <formula>0.8*"#REF!#REF!"</formula>
    </cfRule>
    <cfRule type="cellIs" priority="3" dxfId="1" operator="lessThan" stopIfTrue="1">
      <formula>0.8*"#REF!#REF!"</formula>
    </cfRule>
  </conditionalFormatting>
  <conditionalFormatting sqref="C36">
    <cfRule type="cellIs" priority="4" dxfId="2" operator="between" stopIfTrue="1">
      <formula>1.1*"#REF!#REF!"</formula>
      <formula>1.2*"#REF!#REF!"</formula>
    </cfRule>
    <cfRule type="cellIs" priority="5" dxfId="0" operator="between" stopIfTrue="1">
      <formula>0.9*"#REF!#REF!"</formula>
      <formula>0.8*"#REF!#REF!"</formula>
    </cfRule>
    <cfRule type="cellIs" priority="6" dxfId="1" operator="lessThan" stopIfTrue="1">
      <formula>0.8*"#REF!#REF!"</formula>
    </cfRule>
  </conditionalFormatting>
  <conditionalFormatting sqref="D36">
    <cfRule type="cellIs" priority="7" dxfId="2" operator="between" stopIfTrue="1">
      <formula>1.1*"#REF!#REF!"</formula>
      <formula>1.2*"#REF!#REF!"</formula>
    </cfRule>
    <cfRule type="cellIs" priority="8" dxfId="3" operator="between" stopIfTrue="1">
      <formula>0.9*"#REF!#REF!"</formula>
      <formula>0.8*"#REF!#REF!"</formula>
    </cfRule>
    <cfRule type="cellIs" priority="9" dxfId="4" operator="lessThan" stopIfTrue="1">
      <formula>0.8*"#REF!#REF!"</formula>
    </cfRule>
  </conditionalFormatting>
  <conditionalFormatting sqref="F21:G25">
    <cfRule type="cellIs" priority="10" dxfId="2" operator="greaterThanOrEqual" stopIfTrue="1">
      <formula>1</formula>
    </cfRule>
    <cfRule type="cellIs" priority="11" dxfId="0" operator="greaterThanOrEqual" stopIfTrue="1">
      <formula>0.95</formula>
    </cfRule>
    <cfRule type="cellIs" priority="12" dxfId="1" operator="lessThan" stopIfTrue="1">
      <formula>0.95</formula>
    </cfRule>
  </conditionalFormatting>
  <hyperlinks>
    <hyperlink ref="O17" r:id="rId1" display="http://accounting-devel.egi.eu/tier2.php?Path=1.36.2&amp;query=sum_normelap_nprocessors&amp;startYear=2015&amp;startMonth=10&amp;endYear=2015&amp;endMonth=12&amp;yrange=SITE&amp;xrange=DATE&amp;groupVO=all&amp;chart=GRBAR&amp;scale=LIN&amp;localJobs=onlygridjobs"/>
  </hyperlinks>
  <printOptions/>
  <pageMargins left="0.7479166666666667" right="0.7479166666666667" top="0.9840277777777777" bottom="0.9840277777777777" header="0.5118055555555555" footer="0.5118055555555555"/>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9"/>
    <pageSetUpPr fitToPage="1"/>
  </sheetPr>
  <dimension ref="B2:AK26"/>
  <sheetViews>
    <sheetView showGridLines="0" workbookViewId="0" topLeftCell="A1">
      <selection activeCell="V11" sqref="V11"/>
    </sheetView>
  </sheetViews>
  <sheetFormatPr defaultColWidth="9.140625" defaultRowHeight="12.75"/>
  <cols>
    <col min="1" max="1" width="8.8515625" style="1" customWidth="1"/>
    <col min="2" max="2" width="13.8515625" style="1" customWidth="1"/>
    <col min="3" max="3" width="6.7109375" style="1" customWidth="1"/>
    <col min="4" max="4" width="10.140625" style="1" customWidth="1"/>
    <col min="5" max="7" width="7.28125" style="1" customWidth="1"/>
    <col min="8" max="8" width="8.140625" style="1" customWidth="1"/>
    <col min="9" max="12" width="7.28125" style="1" customWidth="1"/>
    <col min="13" max="13" width="8.57421875" style="1" customWidth="1"/>
    <col min="14" max="14" width="8.8515625" style="1" customWidth="1"/>
    <col min="15" max="15" width="7.28125" style="1" customWidth="1"/>
    <col min="16" max="34" width="4.7109375" style="1" customWidth="1"/>
    <col min="35" max="16384" width="8.8515625" style="1" customWidth="1"/>
  </cols>
  <sheetData>
    <row r="2" spans="2:6" ht="12">
      <c r="B2" s="21" t="s">
        <v>0</v>
      </c>
      <c r="C2" s="21"/>
      <c r="D2" s="21"/>
      <c r="E2" s="21"/>
      <c r="F2" s="21"/>
    </row>
    <row r="3" spans="2:6" ht="12">
      <c r="B3" s="7" t="s">
        <v>2</v>
      </c>
      <c r="C3" s="87">
        <f>Metrics!B3</f>
        <v>0</v>
      </c>
      <c r="D3" s="87"/>
      <c r="E3" s="87"/>
      <c r="F3" s="87"/>
    </row>
    <row r="4" spans="2:6" ht="12">
      <c r="B4" s="7" t="s">
        <v>5</v>
      </c>
      <c r="C4" s="87">
        <f>Metrics!B4</f>
        <v>0</v>
      </c>
      <c r="D4" s="87"/>
      <c r="E4" s="87"/>
      <c r="F4" s="87"/>
    </row>
    <row r="5" spans="2:6" ht="12">
      <c r="B5" s="7" t="s">
        <v>8</v>
      </c>
      <c r="C5" s="87">
        <f>Metrics!B5</f>
        <v>0</v>
      </c>
      <c r="D5" s="87"/>
      <c r="E5" s="87"/>
      <c r="F5" s="87"/>
    </row>
    <row r="6" spans="2:6" ht="12">
      <c r="B6" s="88"/>
      <c r="C6" s="89"/>
      <c r="D6" s="89"/>
      <c r="E6" s="89"/>
      <c r="F6" s="89"/>
    </row>
    <row r="7" spans="2:6" ht="12">
      <c r="B7" s="88" t="s">
        <v>92</v>
      </c>
      <c r="D7" s="89"/>
      <c r="E7" s="89"/>
      <c r="F7" s="89"/>
    </row>
    <row r="9" ht="12" hidden="1">
      <c r="B9" s="40" t="s">
        <v>93</v>
      </c>
    </row>
    <row r="10" spans="2:37" ht="75.75" customHeight="1">
      <c r="B10" s="24" t="s">
        <v>39</v>
      </c>
      <c r="C10" s="90" t="s">
        <v>94</v>
      </c>
      <c r="D10" s="90" t="s">
        <v>95</v>
      </c>
      <c r="E10" s="90" t="s">
        <v>96</v>
      </c>
      <c r="F10" s="90" t="s">
        <v>97</v>
      </c>
      <c r="G10" s="90" t="s">
        <v>98</v>
      </c>
      <c r="H10" s="90" t="s">
        <v>99</v>
      </c>
      <c r="I10" s="90" t="s">
        <v>100</v>
      </c>
      <c r="J10" s="90" t="s">
        <v>101</v>
      </c>
      <c r="K10" s="90" t="s">
        <v>102</v>
      </c>
      <c r="L10" s="90" t="s">
        <v>103</v>
      </c>
      <c r="M10" s="90" t="s">
        <v>104</v>
      </c>
      <c r="N10" s="90" t="s">
        <v>105</v>
      </c>
      <c r="O10" s="90" t="s">
        <v>106</v>
      </c>
      <c r="P10" s="90" t="s">
        <v>107</v>
      </c>
      <c r="Q10" s="90" t="s">
        <v>108</v>
      </c>
      <c r="R10" s="90" t="s">
        <v>109</v>
      </c>
      <c r="S10" s="90" t="s">
        <v>110</v>
      </c>
      <c r="T10" s="90" t="s">
        <v>111</v>
      </c>
      <c r="U10" s="90" t="s">
        <v>112</v>
      </c>
      <c r="V10" s="90" t="s">
        <v>113</v>
      </c>
      <c r="W10" s="90" t="s">
        <v>114</v>
      </c>
      <c r="X10" s="90" t="s">
        <v>115</v>
      </c>
      <c r="Y10" s="90" t="s">
        <v>116</v>
      </c>
      <c r="Z10" s="90" t="s">
        <v>117</v>
      </c>
      <c r="AA10" s="90" t="s">
        <v>118</v>
      </c>
      <c r="AB10" s="90" t="s">
        <v>119</v>
      </c>
      <c r="AC10" s="90" t="s">
        <v>120</v>
      </c>
      <c r="AD10" s="90" t="s">
        <v>121</v>
      </c>
      <c r="AE10" s="90" t="s">
        <v>122</v>
      </c>
      <c r="AF10" s="90" t="s">
        <v>123</v>
      </c>
      <c r="AG10" s="90" t="s">
        <v>124</v>
      </c>
      <c r="AH10" s="90" t="s">
        <v>125</v>
      </c>
      <c r="AI10" s="90" t="s">
        <v>126</v>
      </c>
      <c r="AJ10" s="90" t="s">
        <v>127</v>
      </c>
      <c r="AK10" s="24" t="s">
        <v>51</v>
      </c>
    </row>
    <row r="11" spans="2:37" ht="12">
      <c r="B11" s="61">
        <f>Resources!A11</f>
        <v>0</v>
      </c>
      <c r="C11" s="8"/>
      <c r="D11" s="8">
        <v>1</v>
      </c>
      <c r="E11" s="8"/>
      <c r="F11" s="8">
        <v>1</v>
      </c>
      <c r="G11" s="8"/>
      <c r="H11" s="8">
        <v>1</v>
      </c>
      <c r="I11" s="8">
        <v>1</v>
      </c>
      <c r="J11" s="8"/>
      <c r="K11" s="8">
        <v>1</v>
      </c>
      <c r="L11" s="8">
        <v>1</v>
      </c>
      <c r="M11" s="8">
        <v>1</v>
      </c>
      <c r="N11" s="8">
        <v>1</v>
      </c>
      <c r="O11" s="91">
        <v>1</v>
      </c>
      <c r="P11" s="8">
        <v>1</v>
      </c>
      <c r="Q11" s="8"/>
      <c r="R11" s="8">
        <v>1</v>
      </c>
      <c r="S11" s="8">
        <v>1</v>
      </c>
      <c r="T11" s="8">
        <v>1</v>
      </c>
      <c r="U11" s="8">
        <v>1</v>
      </c>
      <c r="V11" s="8">
        <v>0</v>
      </c>
      <c r="W11" s="8"/>
      <c r="X11" s="8">
        <v>0</v>
      </c>
      <c r="Y11" s="8">
        <v>0</v>
      </c>
      <c r="Z11" s="8">
        <v>1</v>
      </c>
      <c r="AA11" s="8">
        <v>1</v>
      </c>
      <c r="AB11" s="8">
        <v>1</v>
      </c>
      <c r="AC11" s="8">
        <v>1</v>
      </c>
      <c r="AD11" s="8"/>
      <c r="AE11" s="8"/>
      <c r="AF11" s="8">
        <v>1</v>
      </c>
      <c r="AG11" s="8"/>
      <c r="AH11" s="8"/>
      <c r="AI11" s="92">
        <v>1</v>
      </c>
      <c r="AJ11" s="8">
        <v>1</v>
      </c>
      <c r="AK11" s="93">
        <f aca="true" t="shared" si="0" ref="AK11:AK12">SUM(C11:AJ11)</f>
        <v>21</v>
      </c>
    </row>
    <row r="12" spans="2:37" ht="12">
      <c r="B12" s="61">
        <f>Resources!A12</f>
        <v>0</v>
      </c>
      <c r="C12" s="8">
        <v>1</v>
      </c>
      <c r="D12" s="8">
        <v>1</v>
      </c>
      <c r="E12" s="8">
        <v>1</v>
      </c>
      <c r="F12" s="8">
        <v>1</v>
      </c>
      <c r="G12" s="8">
        <v>1</v>
      </c>
      <c r="H12" s="8">
        <v>1</v>
      </c>
      <c r="I12" s="8">
        <v>1</v>
      </c>
      <c r="J12" s="8">
        <v>1</v>
      </c>
      <c r="K12" s="8">
        <v>1</v>
      </c>
      <c r="L12" s="8">
        <v>1</v>
      </c>
      <c r="M12" s="8">
        <v>1</v>
      </c>
      <c r="N12" s="8">
        <v>1</v>
      </c>
      <c r="O12" s="91">
        <v>1</v>
      </c>
      <c r="P12" s="8">
        <v>1</v>
      </c>
      <c r="Q12" s="8">
        <v>1</v>
      </c>
      <c r="R12" s="8">
        <v>1</v>
      </c>
      <c r="S12" s="8">
        <v>1</v>
      </c>
      <c r="T12" s="8">
        <v>1</v>
      </c>
      <c r="U12" s="8">
        <v>1</v>
      </c>
      <c r="V12" s="8">
        <v>0</v>
      </c>
      <c r="W12" s="8">
        <v>1</v>
      </c>
      <c r="X12" s="8">
        <v>1</v>
      </c>
      <c r="Y12" s="8">
        <v>1</v>
      </c>
      <c r="Z12" s="91">
        <v>1</v>
      </c>
      <c r="AA12" s="8">
        <v>1</v>
      </c>
      <c r="AB12" s="8">
        <v>1</v>
      </c>
      <c r="AC12" s="8">
        <v>1</v>
      </c>
      <c r="AD12" s="91">
        <v>1</v>
      </c>
      <c r="AE12" s="94"/>
      <c r="AF12" s="8">
        <v>1</v>
      </c>
      <c r="AG12" s="8"/>
      <c r="AH12" s="8">
        <v>1</v>
      </c>
      <c r="AI12" s="91">
        <v>1</v>
      </c>
      <c r="AJ12" s="8">
        <v>1</v>
      </c>
      <c r="AK12" s="93">
        <f t="shared" si="0"/>
        <v>31</v>
      </c>
    </row>
    <row r="13" spans="2:37" ht="12">
      <c r="B13" s="61">
        <f>Resources!A13</f>
        <v>0</v>
      </c>
      <c r="C13" s="8"/>
      <c r="D13" s="8">
        <v>1</v>
      </c>
      <c r="E13" s="94"/>
      <c r="F13" s="8">
        <v>1</v>
      </c>
      <c r="G13" s="8"/>
      <c r="H13" s="8"/>
      <c r="I13" s="8"/>
      <c r="J13" s="8"/>
      <c r="K13" s="8">
        <v>1</v>
      </c>
      <c r="L13" s="8">
        <v>1</v>
      </c>
      <c r="M13" s="8">
        <v>1</v>
      </c>
      <c r="N13" s="8"/>
      <c r="O13" s="8"/>
      <c r="P13" s="8"/>
      <c r="Q13" s="95"/>
      <c r="R13" s="8">
        <v>1</v>
      </c>
      <c r="S13" s="8">
        <v>1</v>
      </c>
      <c r="T13" s="8">
        <v>1</v>
      </c>
      <c r="U13" s="8">
        <v>1</v>
      </c>
      <c r="V13" s="8">
        <v>1</v>
      </c>
      <c r="W13" s="8"/>
      <c r="X13" s="94"/>
      <c r="Y13" s="95"/>
      <c r="Z13" s="8"/>
      <c r="AA13" s="8">
        <v>1</v>
      </c>
      <c r="AB13" s="91">
        <v>1</v>
      </c>
      <c r="AC13" s="8"/>
      <c r="AD13" s="8"/>
      <c r="AE13" s="8">
        <v>1</v>
      </c>
      <c r="AF13" s="8">
        <v>1</v>
      </c>
      <c r="AG13" s="8">
        <v>1</v>
      </c>
      <c r="AH13" s="8">
        <v>1</v>
      </c>
      <c r="AI13" s="91">
        <v>1</v>
      </c>
      <c r="AJ13" s="30"/>
      <c r="AK13" s="93">
        <f aca="true" t="shared" si="1" ref="AK13:AK14">SUM(C13:AI13)</f>
        <v>17</v>
      </c>
    </row>
    <row r="14" spans="2:37" ht="12">
      <c r="B14" s="61">
        <f>Resources!A14</f>
        <v>0</v>
      </c>
      <c r="C14" s="8">
        <v>1</v>
      </c>
      <c r="D14" s="8">
        <v>1</v>
      </c>
      <c r="E14" s="8"/>
      <c r="F14" s="8">
        <v>1</v>
      </c>
      <c r="G14" s="8"/>
      <c r="H14" s="8">
        <v>1</v>
      </c>
      <c r="I14" s="8"/>
      <c r="J14" s="8"/>
      <c r="K14" s="8">
        <v>1</v>
      </c>
      <c r="L14" s="8">
        <v>1</v>
      </c>
      <c r="M14" s="8"/>
      <c r="N14" s="8"/>
      <c r="O14" s="8"/>
      <c r="P14" s="8"/>
      <c r="Q14" s="8">
        <v>1</v>
      </c>
      <c r="R14" s="91">
        <v>1</v>
      </c>
      <c r="S14" s="8"/>
      <c r="T14" s="8"/>
      <c r="U14" s="8">
        <v>1</v>
      </c>
      <c r="V14" s="8">
        <v>0</v>
      </c>
      <c r="W14" s="91">
        <v>1</v>
      </c>
      <c r="X14" s="8">
        <v>1</v>
      </c>
      <c r="Y14" s="8"/>
      <c r="Z14" s="8"/>
      <c r="AA14" s="8">
        <v>1</v>
      </c>
      <c r="AB14" s="91">
        <v>1</v>
      </c>
      <c r="AC14" s="91">
        <v>1</v>
      </c>
      <c r="AD14" s="8"/>
      <c r="AE14" s="8"/>
      <c r="AF14" s="8">
        <v>1</v>
      </c>
      <c r="AG14" s="8">
        <v>1</v>
      </c>
      <c r="AH14" s="8">
        <v>1</v>
      </c>
      <c r="AI14" s="8">
        <v>1</v>
      </c>
      <c r="AJ14" s="30"/>
      <c r="AK14" s="93">
        <f t="shared" si="1"/>
        <v>18</v>
      </c>
    </row>
    <row r="15" spans="2:37" ht="12">
      <c r="B15" s="61" t="s">
        <v>51</v>
      </c>
      <c r="C15" s="61">
        <f>SUM(C11:C14)</f>
        <v>2</v>
      </c>
      <c r="D15" s="61">
        <f>SUM(D11:D14)</f>
        <v>4</v>
      </c>
      <c r="E15" s="61">
        <f>SUM(E11:E14)</f>
        <v>1</v>
      </c>
      <c r="F15" s="61">
        <f>SUM(F11:F14)</f>
        <v>4</v>
      </c>
      <c r="G15" s="61">
        <f>SUM(G11:G14)</f>
        <v>1</v>
      </c>
      <c r="H15" s="61">
        <f>SUM(H11:H14)</f>
        <v>3</v>
      </c>
      <c r="I15" s="61">
        <f>SUM(I11:I14)</f>
        <v>2</v>
      </c>
      <c r="J15" s="61">
        <f>SUM(J11:J14)</f>
        <v>1</v>
      </c>
      <c r="K15" s="61">
        <f>SUM(K11:K14)</f>
        <v>4</v>
      </c>
      <c r="L15" s="61">
        <f>SUM(L11:L14)</f>
        <v>4</v>
      </c>
      <c r="M15" s="61">
        <f>SUM(M11:M14)</f>
        <v>3</v>
      </c>
      <c r="N15" s="61">
        <f>SUM(N11:N14)</f>
        <v>2</v>
      </c>
      <c r="O15" s="61">
        <f>SUM(O11:O14)</f>
        <v>2</v>
      </c>
      <c r="P15" s="61">
        <f>SUM(P11:P14)</f>
        <v>2</v>
      </c>
      <c r="Q15" s="61">
        <f>SUM(Q11:Q14)</f>
        <v>2</v>
      </c>
      <c r="R15" s="61">
        <f>SUM(R11:R14)</f>
        <v>4</v>
      </c>
      <c r="S15" s="61">
        <f>SUM(S11:S14)</f>
        <v>3</v>
      </c>
      <c r="T15" s="61">
        <f>SUM(T11:T14)</f>
        <v>3</v>
      </c>
      <c r="U15" s="61">
        <f>SUM(U11:U14)</f>
        <v>4</v>
      </c>
      <c r="V15" s="61">
        <v>1</v>
      </c>
      <c r="W15" s="61">
        <f>SUM(W11:W14)</f>
        <v>2</v>
      </c>
      <c r="X15" s="61">
        <f>SUM(X11:X14)</f>
        <v>2</v>
      </c>
      <c r="Y15" s="61">
        <f>SUM(Y11:Y14)</f>
        <v>1</v>
      </c>
      <c r="Z15" s="61"/>
      <c r="AA15" s="61">
        <f>SUM(AA11:AA14)</f>
        <v>4</v>
      </c>
      <c r="AB15" s="61">
        <f>SUM(AB11:AB14)</f>
        <v>4</v>
      </c>
      <c r="AC15" s="61">
        <f>SUM(AC11:AC14)</f>
        <v>3</v>
      </c>
      <c r="AD15" s="78">
        <f>SUM(AD11:AD14)</f>
        <v>1</v>
      </c>
      <c r="AE15" s="78">
        <f>SUM(AE11:AE14)</f>
        <v>1</v>
      </c>
      <c r="AF15" s="78">
        <f>SUM(AF11:AF14)</f>
        <v>4</v>
      </c>
      <c r="AG15" s="61">
        <f>SUM(AG11:AG14)</f>
        <v>2</v>
      </c>
      <c r="AH15" s="61">
        <f>SUM(AH11:AH14)</f>
        <v>3</v>
      </c>
      <c r="AI15" s="61">
        <f>SUM(AI11:AI14)</f>
        <v>4</v>
      </c>
      <c r="AK15" s="61">
        <f>SUM(AK11:AK14)</f>
        <v>87</v>
      </c>
    </row>
    <row r="18" ht="12">
      <c r="B18" s="88" t="s">
        <v>128</v>
      </c>
    </row>
    <row r="19" spans="2:10" ht="160.5">
      <c r="B19" s="3" t="s">
        <v>39</v>
      </c>
      <c r="C19" s="96" t="s">
        <v>112</v>
      </c>
      <c r="D19" s="96" t="s">
        <v>95</v>
      </c>
      <c r="E19" s="96" t="s">
        <v>97</v>
      </c>
      <c r="F19" s="96" t="s">
        <v>129</v>
      </c>
      <c r="G19" s="96" t="s">
        <v>130</v>
      </c>
      <c r="H19" s="96" t="s">
        <v>51</v>
      </c>
      <c r="I19" s="97" t="s">
        <v>131</v>
      </c>
      <c r="J19" s="97" t="s">
        <v>132</v>
      </c>
    </row>
    <row r="20" spans="2:10" ht="12">
      <c r="B20" s="98" t="s">
        <v>47</v>
      </c>
      <c r="C20" s="99">
        <v>0</v>
      </c>
      <c r="D20" s="100">
        <v>930</v>
      </c>
      <c r="E20" s="100">
        <v>0.13</v>
      </c>
      <c r="F20" s="100">
        <v>16</v>
      </c>
      <c r="G20" s="100">
        <v>6</v>
      </c>
      <c r="H20" s="101">
        <f aca="true" t="shared" si="2" ref="H20:H23">SUM(C20:G20)</f>
        <v>952.13</v>
      </c>
      <c r="I20" s="29">
        <f aca="true" t="shared" si="3" ref="I20:I24">F20/H20</f>
        <v>0.016804427966769245</v>
      </c>
      <c r="J20" s="29">
        <f>(H20-(C20+D20))/H20</f>
        <v>0.023242624431537705</v>
      </c>
    </row>
    <row r="21" spans="2:10" ht="12">
      <c r="B21" s="61" t="s">
        <v>52</v>
      </c>
      <c r="C21" s="102">
        <v>0.18</v>
      </c>
      <c r="D21" s="100">
        <v>571.45</v>
      </c>
      <c r="E21" s="100">
        <v>0.2</v>
      </c>
      <c r="F21" s="100">
        <v>61</v>
      </c>
      <c r="G21" s="100">
        <v>2.68</v>
      </c>
      <c r="H21" s="101">
        <f t="shared" si="2"/>
        <v>635.51</v>
      </c>
      <c r="I21" s="29">
        <f t="shared" si="3"/>
        <v>0.0959859010873157</v>
      </c>
      <c r="J21" s="29">
        <f>(H21-(C21+D21+E21))/H21</f>
        <v>0.10020298657770917</v>
      </c>
    </row>
    <row r="22" spans="2:10" ht="12">
      <c r="B22" s="61" t="s">
        <v>54</v>
      </c>
      <c r="C22" s="102">
        <v>108</v>
      </c>
      <c r="D22" s="100">
        <v>1108.79</v>
      </c>
      <c r="E22" s="100">
        <v>0.09</v>
      </c>
      <c r="F22" s="100">
        <v>72</v>
      </c>
      <c r="G22" s="100">
        <v>3.254</v>
      </c>
      <c r="H22" s="101">
        <f t="shared" si="2"/>
        <v>1292.1339999999998</v>
      </c>
      <c r="I22" s="29">
        <f t="shared" si="3"/>
        <v>0.055721774986185656</v>
      </c>
      <c r="J22" s="29">
        <f aca="true" t="shared" si="4" ref="J22:J24">(H22-(C22+D22))/H22</f>
        <v>0.058309741868877246</v>
      </c>
    </row>
    <row r="23" spans="2:10" ht="12">
      <c r="B23" s="61" t="s">
        <v>55</v>
      </c>
      <c r="C23" s="102">
        <v>0</v>
      </c>
      <c r="D23" s="103">
        <v>490</v>
      </c>
      <c r="E23" s="100">
        <v>0.28</v>
      </c>
      <c r="F23" s="102">
        <v>29</v>
      </c>
      <c r="G23" s="103">
        <v>1.536</v>
      </c>
      <c r="H23" s="101">
        <f t="shared" si="2"/>
        <v>520.8159999999999</v>
      </c>
      <c r="I23" s="29">
        <f t="shared" si="3"/>
        <v>0.05568185309207091</v>
      </c>
      <c r="J23" s="29">
        <f t="shared" si="4"/>
        <v>0.05916868913397423</v>
      </c>
    </row>
    <row r="24" spans="2:10" ht="12">
      <c r="B24" s="61" t="s">
        <v>51</v>
      </c>
      <c r="C24" s="104">
        <f>SUM(C20:C23)</f>
        <v>108.18</v>
      </c>
      <c r="D24" s="104">
        <f>SUM(D20:D23)</f>
        <v>3100.24</v>
      </c>
      <c r="E24" s="104">
        <f>SUM(E20:E23)</f>
        <v>0.7000000000000001</v>
      </c>
      <c r="F24" s="104">
        <f>SUM(F20:F23)</f>
        <v>178</v>
      </c>
      <c r="G24" s="104">
        <f>SUM(G20:G23)</f>
        <v>13.469999999999999</v>
      </c>
      <c r="H24" s="104">
        <f>SUM(H20:H23)</f>
        <v>3400.5899999999992</v>
      </c>
      <c r="I24" s="29">
        <f t="shared" si="3"/>
        <v>0.052343857977586256</v>
      </c>
      <c r="J24" s="29">
        <f t="shared" si="4"/>
        <v>0.05651078195254343</v>
      </c>
    </row>
    <row r="26" spans="2:15" ht="12">
      <c r="B26" s="105" t="s">
        <v>133</v>
      </c>
      <c r="O26" s="106"/>
    </row>
  </sheetData>
  <sheetProtection selectLockedCells="1" selectUnlockedCells="1"/>
  <mergeCells count="4">
    <mergeCell ref="B2:F2"/>
    <mergeCell ref="C3:F3"/>
    <mergeCell ref="C4:F4"/>
    <mergeCell ref="C5:F5"/>
  </mergeCells>
  <printOptions/>
  <pageMargins left="0.7479166666666667" right="0.7479166666666667" top="0.9840277777777777" bottom="0.9840277777777777" header="0.5118055555555555" footer="0.5118055555555555"/>
  <pageSetup fitToHeight="1" fitToWidth="1"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9"/>
    <pageSetUpPr fitToPage="1"/>
  </sheetPr>
  <dimension ref="B2:I27"/>
  <sheetViews>
    <sheetView showGridLines="0" workbookViewId="0" topLeftCell="A1">
      <selection activeCell="J18" sqref="J18"/>
    </sheetView>
  </sheetViews>
  <sheetFormatPr defaultColWidth="9.140625" defaultRowHeight="12.75"/>
  <cols>
    <col min="1" max="1" width="9.140625" style="1" customWidth="1"/>
    <col min="2" max="2" width="12.57421875" style="1" customWidth="1"/>
    <col min="3" max="3" width="22.140625" style="1" customWidth="1"/>
    <col min="4" max="16384" width="8.8515625" style="1" customWidth="1"/>
  </cols>
  <sheetData>
    <row r="2" spans="2:3" ht="12">
      <c r="B2" s="3" t="s">
        <v>0</v>
      </c>
      <c r="C2" s="4"/>
    </row>
    <row r="3" spans="2:3" ht="12">
      <c r="B3" s="7" t="s">
        <v>2</v>
      </c>
      <c r="C3" s="30">
        <f>Metrics!B3</f>
        <v>0</v>
      </c>
    </row>
    <row r="4" spans="2:3" ht="12">
      <c r="B4" s="7" t="s">
        <v>5</v>
      </c>
      <c r="C4" s="30">
        <f>Metrics!B4</f>
        <v>0</v>
      </c>
    </row>
    <row r="5" spans="2:3" ht="12">
      <c r="B5" s="7" t="s">
        <v>8</v>
      </c>
      <c r="C5" s="30">
        <f>Metrics!B5</f>
        <v>0</v>
      </c>
    </row>
    <row r="7" spans="2:3" ht="12">
      <c r="B7" s="40" t="s">
        <v>134</v>
      </c>
      <c r="C7" s="40"/>
    </row>
    <row r="8" spans="2:9" ht="13.5" customHeight="1">
      <c r="B8" s="107"/>
      <c r="C8" s="108"/>
      <c r="D8" s="109" t="s">
        <v>135</v>
      </c>
      <c r="E8" s="109"/>
      <c r="F8" s="109"/>
      <c r="G8" s="110" t="s">
        <v>136</v>
      </c>
      <c r="H8" s="110"/>
      <c r="I8" s="110"/>
    </row>
    <row r="9" spans="2:9" ht="12">
      <c r="B9" s="65" t="s">
        <v>39</v>
      </c>
      <c r="C9" s="111" t="s">
        <v>137</v>
      </c>
      <c r="D9" s="67" t="s">
        <v>138</v>
      </c>
      <c r="E9" s="67" t="s">
        <v>139</v>
      </c>
      <c r="F9" s="68" t="s">
        <v>140</v>
      </c>
      <c r="G9" s="68" t="s">
        <v>138</v>
      </c>
      <c r="H9" s="67" t="s">
        <v>139</v>
      </c>
      <c r="I9" s="67" t="s">
        <v>140</v>
      </c>
    </row>
    <row r="10" spans="2:9" ht="12">
      <c r="B10" s="98">
        <f>Resources!A11</f>
        <v>0</v>
      </c>
      <c r="C10" s="112" t="s">
        <v>141</v>
      </c>
      <c r="D10" s="113">
        <v>1</v>
      </c>
      <c r="E10" s="113">
        <v>1</v>
      </c>
      <c r="F10" s="114">
        <v>1</v>
      </c>
      <c r="G10" s="114"/>
      <c r="H10" s="113"/>
      <c r="I10" s="113"/>
    </row>
    <row r="11" spans="2:9" ht="12">
      <c r="B11" s="98"/>
      <c r="C11" s="112" t="s">
        <v>142</v>
      </c>
      <c r="D11" s="113">
        <v>1</v>
      </c>
      <c r="E11" s="113">
        <v>1</v>
      </c>
      <c r="F11" s="114">
        <v>1</v>
      </c>
      <c r="G11" s="114"/>
      <c r="H11" s="115"/>
      <c r="I11" s="115"/>
    </row>
    <row r="12" spans="2:9" ht="12">
      <c r="B12" s="61"/>
      <c r="C12" s="112" t="s">
        <v>143</v>
      </c>
      <c r="D12" s="113"/>
      <c r="E12" s="113"/>
      <c r="F12" s="114"/>
      <c r="G12" s="114">
        <v>0.30000000000000004</v>
      </c>
      <c r="H12" s="115">
        <v>0.30000000000000004</v>
      </c>
      <c r="I12" s="115">
        <v>0.30000000000000004</v>
      </c>
    </row>
    <row r="13" spans="2:9" ht="12">
      <c r="B13" s="61">
        <f>Resources!A12</f>
        <v>0</v>
      </c>
      <c r="C13" s="116" t="s">
        <v>144</v>
      </c>
      <c r="D13" s="117">
        <v>1</v>
      </c>
      <c r="E13" s="117">
        <v>1</v>
      </c>
      <c r="F13" s="118">
        <v>1</v>
      </c>
      <c r="G13" s="118"/>
      <c r="H13" s="117"/>
      <c r="I13" s="117"/>
    </row>
    <row r="14" spans="2:9" ht="12">
      <c r="B14" s="61"/>
      <c r="C14" s="116" t="s">
        <v>145</v>
      </c>
      <c r="D14" s="117"/>
      <c r="E14" s="117"/>
      <c r="F14" s="118"/>
      <c r="G14" s="118">
        <v>0.5</v>
      </c>
      <c r="H14" s="117">
        <v>0.5</v>
      </c>
      <c r="I14" s="117">
        <v>0.5</v>
      </c>
    </row>
    <row r="15" spans="2:9" ht="12">
      <c r="B15" s="61"/>
      <c r="C15" s="116" t="s">
        <v>146</v>
      </c>
      <c r="D15" s="117"/>
      <c r="E15" s="117"/>
      <c r="F15" s="118"/>
      <c r="G15" s="118">
        <v>0.5</v>
      </c>
      <c r="H15" s="117">
        <v>0.5</v>
      </c>
      <c r="I15" s="117">
        <v>0.5</v>
      </c>
    </row>
    <row r="16" spans="2:9" ht="12">
      <c r="B16" s="61">
        <f>Resources!A13</f>
        <v>0</v>
      </c>
      <c r="C16" s="116" t="s">
        <v>147</v>
      </c>
      <c r="D16" s="117">
        <v>1</v>
      </c>
      <c r="E16" s="117">
        <v>1</v>
      </c>
      <c r="F16" s="118">
        <v>1</v>
      </c>
      <c r="G16" s="118"/>
      <c r="H16" s="117"/>
      <c r="I16" s="117"/>
    </row>
    <row r="17" spans="2:9" ht="12">
      <c r="B17" s="61"/>
      <c r="C17" s="116" t="s">
        <v>148</v>
      </c>
      <c r="D17" s="117">
        <v>1</v>
      </c>
      <c r="E17" s="117">
        <v>1</v>
      </c>
      <c r="F17" s="118">
        <v>1</v>
      </c>
      <c r="G17" s="118"/>
      <c r="H17" s="117"/>
      <c r="I17" s="117"/>
    </row>
    <row r="18" spans="2:9" ht="12">
      <c r="B18" s="61"/>
      <c r="C18" s="116" t="s">
        <v>149</v>
      </c>
      <c r="D18" s="117"/>
      <c r="E18" s="117"/>
      <c r="F18" s="118"/>
      <c r="G18" s="118">
        <v>0.5</v>
      </c>
      <c r="H18" s="117">
        <v>0.5</v>
      </c>
      <c r="I18" s="117">
        <v>0.5</v>
      </c>
    </row>
    <row r="19" spans="2:9" ht="12">
      <c r="B19" s="61">
        <f>Resources!A14</f>
        <v>0</v>
      </c>
      <c r="C19" s="116" t="s">
        <v>150</v>
      </c>
      <c r="D19" s="117">
        <v>0.5</v>
      </c>
      <c r="E19" s="117">
        <v>0.5</v>
      </c>
      <c r="F19" s="118">
        <v>0.5</v>
      </c>
      <c r="G19" s="118"/>
      <c r="H19" s="117"/>
      <c r="I19" s="117"/>
    </row>
    <row r="20" spans="3:9" ht="12">
      <c r="C20" s="116" t="s">
        <v>151</v>
      </c>
      <c r="D20" s="117"/>
      <c r="E20" s="117"/>
      <c r="F20" s="118"/>
      <c r="G20" s="118">
        <v>0.1</v>
      </c>
      <c r="H20" s="117">
        <v>0.1</v>
      </c>
      <c r="I20" s="117">
        <v>0.1</v>
      </c>
    </row>
    <row r="21" spans="2:9" ht="12">
      <c r="B21" s="116" t="s">
        <v>51</v>
      </c>
      <c r="C21" s="93"/>
      <c r="D21" s="119">
        <f>SUM(D5:D20)</f>
        <v>5.5</v>
      </c>
      <c r="E21" s="119">
        <f>SUM(E5:E20)</f>
        <v>5.5</v>
      </c>
      <c r="F21" s="119">
        <f>SUM(F5:F20)</f>
        <v>5.5</v>
      </c>
      <c r="G21" s="119">
        <f>SUM(G5:G20)</f>
        <v>1.9000000000000001</v>
      </c>
      <c r="H21" s="119">
        <f>SUM(H5:H20)</f>
        <v>1.9000000000000001</v>
      </c>
      <c r="I21" s="119">
        <f>SUM(I5:I20)</f>
        <v>1.9000000000000001</v>
      </c>
    </row>
    <row r="23" ht="12">
      <c r="B23" s="40" t="s">
        <v>152</v>
      </c>
    </row>
    <row r="24" spans="2:9" ht="13.5" customHeight="1">
      <c r="B24" s="120"/>
      <c r="C24" s="121"/>
      <c r="D24" s="122" t="s">
        <v>153</v>
      </c>
      <c r="E24" s="122"/>
      <c r="F24" s="122"/>
      <c r="G24" s="122" t="s">
        <v>136</v>
      </c>
      <c r="H24" s="122"/>
      <c r="I24" s="122"/>
    </row>
    <row r="25" spans="2:9" ht="12">
      <c r="B25" s="123" t="s">
        <v>39</v>
      </c>
      <c r="C25" s="124" t="s">
        <v>137</v>
      </c>
      <c r="D25" s="125" t="s">
        <v>138</v>
      </c>
      <c r="E25" s="125" t="s">
        <v>139</v>
      </c>
      <c r="F25" s="126" t="s">
        <v>140</v>
      </c>
      <c r="G25" s="125" t="s">
        <v>138</v>
      </c>
      <c r="H25" s="125" t="s">
        <v>139</v>
      </c>
      <c r="I25" s="126" t="s">
        <v>140</v>
      </c>
    </row>
    <row r="26" spans="2:9" ht="12">
      <c r="B26" s="127" t="s">
        <v>54</v>
      </c>
      <c r="C26" s="128" t="s">
        <v>149</v>
      </c>
      <c r="D26" s="129">
        <v>0.5</v>
      </c>
      <c r="E26" s="129">
        <v>0.5</v>
      </c>
      <c r="F26" s="130">
        <v>0.5</v>
      </c>
      <c r="G26" s="129"/>
      <c r="H26" s="129"/>
      <c r="I26" s="130"/>
    </row>
    <row r="27" spans="2:9" ht="12">
      <c r="B27" s="61" t="s">
        <v>54</v>
      </c>
      <c r="C27" s="61" t="s">
        <v>147</v>
      </c>
      <c r="D27" s="30"/>
      <c r="E27" s="30"/>
      <c r="F27" s="30"/>
      <c r="G27" s="30">
        <v>1</v>
      </c>
      <c r="H27" s="30">
        <v>1</v>
      </c>
      <c r="I27" s="30">
        <v>1</v>
      </c>
    </row>
  </sheetData>
  <sheetProtection selectLockedCells="1" selectUnlockedCells="1"/>
  <mergeCells count="4">
    <mergeCell ref="D8:F8"/>
    <mergeCell ref="G8:I8"/>
    <mergeCell ref="D24:F24"/>
    <mergeCell ref="G24:I24"/>
  </mergeCells>
  <printOptions/>
  <pageMargins left="0.7479166666666667" right="0.7479166666666667" top="0.9840277777777777" bottom="0.9840277777777777" header="0.5118055555555555" footer="0.5118055555555555"/>
  <pageSetup fitToHeight="1" fitToWidth="1"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9"/>
  </sheetPr>
  <dimension ref="A2:M56"/>
  <sheetViews>
    <sheetView showGridLines="0" workbookViewId="0" topLeftCell="A19">
      <selection activeCell="P25" sqref="P25"/>
    </sheetView>
  </sheetViews>
  <sheetFormatPr defaultColWidth="9.140625" defaultRowHeight="12.75"/>
  <cols>
    <col min="1" max="1" width="11.8515625" style="131" customWidth="1"/>
    <col min="2" max="2" width="33.7109375" style="131" customWidth="1"/>
    <col min="3" max="16384" width="8.8515625" style="131" customWidth="1"/>
  </cols>
  <sheetData>
    <row r="2" spans="1:2" ht="12">
      <c r="A2" s="132" t="s">
        <v>154</v>
      </c>
      <c r="B2" s="133"/>
    </row>
    <row r="3" spans="1:2" ht="12">
      <c r="A3" s="134" t="s">
        <v>155</v>
      </c>
      <c r="B3" s="135" t="s">
        <v>156</v>
      </c>
    </row>
    <row r="4" spans="1:2" ht="12">
      <c r="A4" s="136" t="s">
        <v>5</v>
      </c>
      <c r="B4" s="137" t="s">
        <v>157</v>
      </c>
    </row>
    <row r="5" spans="1:2" ht="12">
      <c r="A5" s="136" t="s">
        <v>8</v>
      </c>
      <c r="B5" s="137" t="s">
        <v>9</v>
      </c>
    </row>
    <row r="7" ht="12">
      <c r="A7" s="138" t="s">
        <v>158</v>
      </c>
    </row>
    <row r="8" spans="1:12" ht="16.5" customHeight="1">
      <c r="A8" s="139" t="s">
        <v>39</v>
      </c>
      <c r="B8" s="140" t="s">
        <v>159</v>
      </c>
      <c r="C8" s="141" t="s">
        <v>160</v>
      </c>
      <c r="D8" s="141"/>
      <c r="E8" s="141"/>
      <c r="F8" s="141"/>
      <c r="G8" s="141"/>
      <c r="H8" s="142" t="s">
        <v>161</v>
      </c>
      <c r="I8" s="142"/>
      <c r="J8" s="142"/>
      <c r="K8" s="142"/>
      <c r="L8" s="142"/>
    </row>
    <row r="9" spans="1:12" s="145" customFormat="1" ht="86.25" customHeight="1">
      <c r="A9" s="143" t="s">
        <v>47</v>
      </c>
      <c r="B9" s="144" t="s">
        <v>162</v>
      </c>
      <c r="C9" s="144" t="s">
        <v>163</v>
      </c>
      <c r="D9" s="144"/>
      <c r="E9" s="144"/>
      <c r="F9" s="144"/>
      <c r="G9" s="144"/>
      <c r="H9" s="144" t="s">
        <v>164</v>
      </c>
      <c r="I9" s="144"/>
      <c r="J9" s="144"/>
      <c r="K9" s="144"/>
      <c r="L9" s="144"/>
    </row>
    <row r="10" ht="12">
      <c r="A10" s="131" t="s">
        <v>165</v>
      </c>
    </row>
    <row r="13" ht="12">
      <c r="A13" s="138" t="s">
        <v>166</v>
      </c>
    </row>
    <row r="14" spans="1:11" ht="12.75" customHeight="1">
      <c r="A14" s="132" t="s">
        <v>39</v>
      </c>
      <c r="B14" s="146" t="s">
        <v>167</v>
      </c>
      <c r="C14" s="146"/>
      <c r="D14" s="146"/>
      <c r="E14" s="146"/>
      <c r="F14" s="146"/>
      <c r="G14" s="147" t="s">
        <v>168</v>
      </c>
      <c r="H14" s="147"/>
      <c r="I14" s="147"/>
      <c r="J14" s="147"/>
      <c r="K14" s="147"/>
    </row>
    <row r="15" spans="1:11" s="145" customFormat="1" ht="86.25" customHeight="1">
      <c r="A15" s="143" t="s">
        <v>47</v>
      </c>
      <c r="B15" s="148" t="s">
        <v>169</v>
      </c>
      <c r="C15" s="148"/>
      <c r="D15" s="148"/>
      <c r="E15" s="148"/>
      <c r="F15" s="148"/>
      <c r="G15" s="149" t="s">
        <v>170</v>
      </c>
      <c r="H15" s="149"/>
      <c r="I15" s="149"/>
      <c r="J15" s="149"/>
      <c r="K15" s="149"/>
    </row>
    <row r="16" spans="1:10" ht="12" customHeight="1">
      <c r="A16" s="145"/>
      <c r="B16" s="145"/>
      <c r="C16" s="145"/>
      <c r="D16" s="145"/>
      <c r="E16" s="145"/>
      <c r="F16" s="145"/>
      <c r="G16" s="145"/>
      <c r="H16" s="145"/>
      <c r="I16" s="145"/>
      <c r="J16" s="145"/>
    </row>
    <row r="18" ht="12">
      <c r="A18" s="138" t="s">
        <v>171</v>
      </c>
    </row>
    <row r="19" spans="1:13" ht="12">
      <c r="A19" s="132" t="s">
        <v>39</v>
      </c>
      <c r="B19" s="146" t="s">
        <v>172</v>
      </c>
      <c r="C19" s="146"/>
      <c r="D19" s="146"/>
      <c r="E19" s="146"/>
      <c r="F19" s="146"/>
      <c r="G19" s="146" t="s">
        <v>173</v>
      </c>
      <c r="H19" s="146"/>
      <c r="I19" s="146" t="s">
        <v>174</v>
      </c>
      <c r="J19" s="146"/>
      <c r="K19" s="146"/>
      <c r="L19" s="146"/>
      <c r="M19" s="146"/>
    </row>
    <row r="20" spans="1:13" s="145" customFormat="1" ht="86.25" customHeight="1">
      <c r="A20" s="143" t="s">
        <v>47</v>
      </c>
      <c r="B20" s="150" t="s">
        <v>175</v>
      </c>
      <c r="C20" s="150"/>
      <c r="D20" s="150"/>
      <c r="E20" s="150"/>
      <c r="F20" s="150"/>
      <c r="G20" s="151" t="s">
        <v>176</v>
      </c>
      <c r="H20" s="151"/>
      <c r="I20" s="144" t="s">
        <v>177</v>
      </c>
      <c r="J20" s="144"/>
      <c r="K20" s="144"/>
      <c r="L20" s="144"/>
      <c r="M20" s="144"/>
    </row>
    <row r="21" ht="12" customHeight="1"/>
    <row r="23" ht="12">
      <c r="A23" s="138" t="s">
        <v>178</v>
      </c>
    </row>
    <row r="24" spans="1:13" ht="12">
      <c r="A24" s="132" t="s">
        <v>39</v>
      </c>
      <c r="B24" s="146" t="s">
        <v>172</v>
      </c>
      <c r="C24" s="146"/>
      <c r="D24" s="146"/>
      <c r="E24" s="146"/>
      <c r="F24" s="146"/>
      <c r="G24" s="146" t="s">
        <v>173</v>
      </c>
      <c r="H24" s="146"/>
      <c r="I24" s="146" t="s">
        <v>174</v>
      </c>
      <c r="J24" s="146"/>
      <c r="K24" s="146"/>
      <c r="L24" s="146"/>
      <c r="M24" s="146"/>
    </row>
    <row r="25" spans="1:13" s="145" customFormat="1" ht="124.5" customHeight="1">
      <c r="A25" s="143" t="s">
        <v>47</v>
      </c>
      <c r="B25" s="144" t="s">
        <v>179</v>
      </c>
      <c r="C25" s="144"/>
      <c r="D25" s="144"/>
      <c r="E25" s="144"/>
      <c r="F25" s="144"/>
      <c r="G25" s="151" t="s">
        <v>180</v>
      </c>
      <c r="H25" s="151"/>
      <c r="I25" s="144" t="s">
        <v>181</v>
      </c>
      <c r="J25" s="144"/>
      <c r="K25" s="144"/>
      <c r="L25" s="144"/>
      <c r="M25" s="144"/>
    </row>
    <row r="29" spans="1:12" ht="12">
      <c r="A29" s="152" t="s">
        <v>182</v>
      </c>
      <c r="B29" s="153"/>
      <c r="C29" s="153"/>
      <c r="D29" s="153"/>
      <c r="E29" s="153"/>
      <c r="F29" s="153"/>
      <c r="G29" s="153"/>
      <c r="H29" s="153"/>
      <c r="I29" s="153"/>
      <c r="J29" s="153"/>
      <c r="K29" s="153"/>
      <c r="L29" s="153"/>
    </row>
    <row r="30" spans="1:12" ht="12">
      <c r="A30" s="154" t="s">
        <v>183</v>
      </c>
      <c r="B30" s="154"/>
      <c r="C30" s="154"/>
      <c r="D30" s="154"/>
      <c r="E30" s="154"/>
      <c r="F30" s="146" t="s">
        <v>184</v>
      </c>
      <c r="G30" s="146"/>
      <c r="H30" s="146" t="s">
        <v>185</v>
      </c>
      <c r="I30" s="146"/>
      <c r="J30" s="146"/>
      <c r="K30" s="146"/>
      <c r="L30" s="146"/>
    </row>
    <row r="31" spans="1:12" ht="13.5" customHeight="1">
      <c r="A31" s="144"/>
      <c r="B31" s="144"/>
      <c r="C31" s="144"/>
      <c r="D31" s="144"/>
      <c r="E31" s="144"/>
      <c r="F31" s="155"/>
      <c r="G31" s="155"/>
      <c r="H31" s="156"/>
      <c r="I31" s="156"/>
      <c r="J31" s="156"/>
      <c r="K31" s="156"/>
      <c r="L31" s="156"/>
    </row>
    <row r="32" spans="1:12" ht="12">
      <c r="A32" s="156"/>
      <c r="B32" s="156"/>
      <c r="C32" s="156"/>
      <c r="D32" s="156"/>
      <c r="E32" s="156"/>
      <c r="F32" s="157"/>
      <c r="G32" s="157"/>
      <c r="H32" s="156"/>
      <c r="I32" s="156"/>
      <c r="J32" s="156"/>
      <c r="K32" s="156"/>
      <c r="L32" s="156"/>
    </row>
    <row r="33" spans="1:12" ht="12">
      <c r="A33" s="154" t="s">
        <v>186</v>
      </c>
      <c r="B33" s="154"/>
      <c r="C33" s="154"/>
      <c r="D33" s="154"/>
      <c r="E33" s="154"/>
      <c r="F33" s="146" t="s">
        <v>184</v>
      </c>
      <c r="G33" s="146"/>
      <c r="H33" s="146" t="s">
        <v>185</v>
      </c>
      <c r="I33" s="146"/>
      <c r="J33" s="146"/>
      <c r="K33" s="146"/>
      <c r="L33" s="146"/>
    </row>
    <row r="34" spans="1:12" ht="12.75" customHeight="1">
      <c r="A34" s="156"/>
      <c r="B34" s="156"/>
      <c r="C34" s="156"/>
      <c r="D34" s="156"/>
      <c r="E34" s="156"/>
      <c r="F34" s="158"/>
      <c r="G34" s="158"/>
      <c r="H34" s="159"/>
      <c r="I34" s="159"/>
      <c r="J34" s="159"/>
      <c r="K34" s="159"/>
      <c r="L34" s="159"/>
    </row>
    <row r="35" spans="1:12" ht="12">
      <c r="A35" s="156"/>
      <c r="B35" s="156"/>
      <c r="C35" s="156"/>
      <c r="D35" s="156"/>
      <c r="E35" s="156"/>
      <c r="F35" s="158"/>
      <c r="G35" s="158"/>
      <c r="H35" s="160"/>
      <c r="I35" s="160"/>
      <c r="J35" s="160"/>
      <c r="K35" s="160"/>
      <c r="L35" s="160"/>
    </row>
    <row r="36" spans="1:12" ht="12">
      <c r="A36" s="154" t="s">
        <v>187</v>
      </c>
      <c r="B36" s="154"/>
      <c r="C36" s="154"/>
      <c r="D36" s="154"/>
      <c r="E36" s="154"/>
      <c r="F36" s="146" t="s">
        <v>184</v>
      </c>
      <c r="G36" s="146"/>
      <c r="H36" s="146" t="s">
        <v>185</v>
      </c>
      <c r="I36" s="146"/>
      <c r="J36" s="146"/>
      <c r="K36" s="146"/>
      <c r="L36" s="146"/>
    </row>
    <row r="37" spans="1:12" ht="12.75" customHeight="1">
      <c r="A37" s="156"/>
      <c r="B37" s="156"/>
      <c r="C37" s="156"/>
      <c r="D37" s="156"/>
      <c r="E37" s="156"/>
      <c r="F37" s="158"/>
      <c r="G37" s="158"/>
      <c r="H37" s="159"/>
      <c r="I37" s="159"/>
      <c r="J37" s="159"/>
      <c r="K37" s="159"/>
      <c r="L37" s="159"/>
    </row>
    <row r="38" spans="1:12" ht="12">
      <c r="A38" s="156"/>
      <c r="B38" s="156"/>
      <c r="C38" s="156"/>
      <c r="D38" s="156"/>
      <c r="E38" s="156"/>
      <c r="F38" s="158"/>
      <c r="G38" s="158"/>
      <c r="H38" s="160"/>
      <c r="I38" s="160"/>
      <c r="J38" s="160"/>
      <c r="K38" s="160"/>
      <c r="L38" s="160"/>
    </row>
    <row r="39" spans="1:12" ht="12">
      <c r="A39" s="154" t="s">
        <v>188</v>
      </c>
      <c r="B39" s="154"/>
      <c r="C39" s="154"/>
      <c r="D39" s="154"/>
      <c r="E39" s="154"/>
      <c r="F39" s="146" t="s">
        <v>184</v>
      </c>
      <c r="G39" s="146"/>
      <c r="H39" s="146" t="s">
        <v>185</v>
      </c>
      <c r="I39" s="146"/>
      <c r="J39" s="146"/>
      <c r="K39" s="146"/>
      <c r="L39" s="146"/>
    </row>
    <row r="40" spans="1:12" ht="12.75" customHeight="1">
      <c r="A40" s="156"/>
      <c r="B40" s="156"/>
      <c r="C40" s="156"/>
      <c r="D40" s="156"/>
      <c r="E40" s="156"/>
      <c r="F40" s="158"/>
      <c r="G40" s="158"/>
      <c r="H40" s="159"/>
      <c r="I40" s="159"/>
      <c r="J40" s="159"/>
      <c r="K40" s="159"/>
      <c r="L40" s="159"/>
    </row>
    <row r="41" spans="1:12" ht="12">
      <c r="A41" s="156"/>
      <c r="B41" s="156"/>
      <c r="C41" s="156"/>
      <c r="D41" s="156"/>
      <c r="E41" s="156"/>
      <c r="F41" s="158"/>
      <c r="G41" s="158"/>
      <c r="H41" s="160"/>
      <c r="I41" s="160"/>
      <c r="J41" s="160"/>
      <c r="K41" s="160"/>
      <c r="L41" s="160"/>
    </row>
    <row r="42" spans="1:12" ht="12">
      <c r="A42" s="154" t="s">
        <v>189</v>
      </c>
      <c r="B42" s="154"/>
      <c r="C42" s="154"/>
      <c r="D42" s="154"/>
      <c r="E42" s="154"/>
      <c r="F42" s="146" t="s">
        <v>184</v>
      </c>
      <c r="G42" s="146"/>
      <c r="H42" s="146" t="s">
        <v>185</v>
      </c>
      <c r="I42" s="146"/>
      <c r="J42" s="146"/>
      <c r="K42" s="146"/>
      <c r="L42" s="146"/>
    </row>
    <row r="43" spans="1:12" ht="12.75" customHeight="1">
      <c r="A43" s="156"/>
      <c r="B43" s="156"/>
      <c r="C43" s="156"/>
      <c r="D43" s="156"/>
      <c r="E43" s="156"/>
      <c r="F43" s="158"/>
      <c r="G43" s="158"/>
      <c r="H43" s="159"/>
      <c r="I43" s="159"/>
      <c r="J43" s="159"/>
      <c r="K43" s="159"/>
      <c r="L43" s="159"/>
    </row>
    <row r="44" spans="1:12" ht="12" customHeight="1">
      <c r="A44" s="156"/>
      <c r="B44" s="156"/>
      <c r="C44" s="156"/>
      <c r="D44" s="156"/>
      <c r="E44" s="156"/>
      <c r="F44" s="158"/>
      <c r="G44" s="158"/>
      <c r="H44" s="160"/>
      <c r="I44" s="160"/>
      <c r="J44" s="160"/>
      <c r="K44" s="160"/>
      <c r="L44" s="160"/>
    </row>
    <row r="45" spans="1:12" ht="12">
      <c r="A45" s="154" t="s">
        <v>190</v>
      </c>
      <c r="B45" s="154"/>
      <c r="C45" s="154"/>
      <c r="D45" s="154"/>
      <c r="E45" s="154"/>
      <c r="F45" s="146" t="s">
        <v>184</v>
      </c>
      <c r="G45" s="146"/>
      <c r="H45" s="146" t="s">
        <v>185</v>
      </c>
      <c r="I45" s="146"/>
      <c r="J45" s="146"/>
      <c r="K45" s="146"/>
      <c r="L45" s="146"/>
    </row>
    <row r="46" spans="1:12" ht="12.75" customHeight="1">
      <c r="A46" s="156"/>
      <c r="B46" s="156"/>
      <c r="C46" s="156"/>
      <c r="D46" s="156"/>
      <c r="E46" s="156"/>
      <c r="F46" s="158"/>
      <c r="G46" s="158"/>
      <c r="H46" s="159"/>
      <c r="I46" s="159"/>
      <c r="J46" s="159"/>
      <c r="K46" s="159"/>
      <c r="L46" s="159"/>
    </row>
    <row r="47" spans="1:12" ht="12">
      <c r="A47" s="156"/>
      <c r="B47" s="156"/>
      <c r="C47" s="156"/>
      <c r="D47" s="156"/>
      <c r="E47" s="156"/>
      <c r="F47" s="158"/>
      <c r="G47" s="158"/>
      <c r="H47" s="160"/>
      <c r="I47" s="160"/>
      <c r="J47" s="160"/>
      <c r="K47" s="160"/>
      <c r="L47" s="160"/>
    </row>
    <row r="48" spans="1:12" ht="12">
      <c r="A48" s="154" t="s">
        <v>191</v>
      </c>
      <c r="B48" s="154"/>
      <c r="C48" s="154"/>
      <c r="D48" s="154"/>
      <c r="E48" s="154"/>
      <c r="F48" s="146" t="s">
        <v>184</v>
      </c>
      <c r="G48" s="146"/>
      <c r="H48" s="146" t="s">
        <v>185</v>
      </c>
      <c r="I48" s="146"/>
      <c r="J48" s="146"/>
      <c r="K48" s="146"/>
      <c r="L48" s="146"/>
    </row>
    <row r="49" spans="1:12" ht="12.75" customHeight="1">
      <c r="A49" s="156"/>
      <c r="B49" s="156"/>
      <c r="C49" s="156"/>
      <c r="D49" s="156"/>
      <c r="E49" s="156"/>
      <c r="F49" s="158"/>
      <c r="G49" s="158"/>
      <c r="H49" s="159"/>
      <c r="I49" s="159"/>
      <c r="J49" s="159"/>
      <c r="K49" s="159"/>
      <c r="L49" s="159"/>
    </row>
    <row r="50" spans="1:12" ht="12">
      <c r="A50" s="156"/>
      <c r="B50" s="156"/>
      <c r="C50" s="156"/>
      <c r="D50" s="156"/>
      <c r="E50" s="156"/>
      <c r="F50" s="158"/>
      <c r="G50" s="158"/>
      <c r="H50" s="160"/>
      <c r="I50" s="160"/>
      <c r="J50" s="160"/>
      <c r="K50" s="160"/>
      <c r="L50" s="160"/>
    </row>
    <row r="51" spans="1:12" ht="12">
      <c r="A51" s="154" t="s">
        <v>192</v>
      </c>
      <c r="B51" s="154"/>
      <c r="C51" s="154"/>
      <c r="D51" s="154"/>
      <c r="E51" s="154"/>
      <c r="F51" s="146" t="s">
        <v>184</v>
      </c>
      <c r="G51" s="146"/>
      <c r="H51" s="146" t="s">
        <v>185</v>
      </c>
      <c r="I51" s="146"/>
      <c r="J51" s="146"/>
      <c r="K51" s="146"/>
      <c r="L51" s="146"/>
    </row>
    <row r="52" spans="1:12" ht="12.75" customHeight="1">
      <c r="A52" s="156"/>
      <c r="B52" s="156"/>
      <c r="C52" s="156"/>
      <c r="D52" s="156"/>
      <c r="E52" s="156"/>
      <c r="F52" s="161"/>
      <c r="G52" s="158"/>
      <c r="H52" s="159"/>
      <c r="I52" s="159"/>
      <c r="J52" s="159"/>
      <c r="K52" s="159"/>
      <c r="L52" s="159"/>
    </row>
    <row r="53" spans="1:12" ht="12" customHeight="1">
      <c r="A53" s="156"/>
      <c r="B53" s="156"/>
      <c r="C53" s="156"/>
      <c r="D53" s="156"/>
      <c r="E53" s="156"/>
      <c r="F53" s="158"/>
      <c r="G53" s="158"/>
      <c r="H53" s="160"/>
      <c r="I53" s="160"/>
      <c r="J53" s="160"/>
      <c r="K53" s="160"/>
      <c r="L53" s="160"/>
    </row>
    <row r="54" spans="1:12" ht="12">
      <c r="A54" s="154" t="s">
        <v>193</v>
      </c>
      <c r="B54" s="154"/>
      <c r="C54" s="154"/>
      <c r="D54" s="154"/>
      <c r="E54" s="154"/>
      <c r="F54" s="146" t="s">
        <v>184</v>
      </c>
      <c r="G54" s="146"/>
      <c r="H54" s="146" t="s">
        <v>185</v>
      </c>
      <c r="I54" s="146"/>
      <c r="J54" s="146"/>
      <c r="K54" s="146"/>
      <c r="L54" s="146"/>
    </row>
    <row r="55" spans="1:12" ht="12.75" customHeight="1">
      <c r="A55" s="156"/>
      <c r="B55" s="156"/>
      <c r="C55" s="156"/>
      <c r="D55" s="156"/>
      <c r="E55" s="156"/>
      <c r="F55" s="158"/>
      <c r="G55" s="158"/>
      <c r="H55" s="159"/>
      <c r="I55" s="159"/>
      <c r="J55" s="159"/>
      <c r="K55" s="159"/>
      <c r="L55" s="159"/>
    </row>
    <row r="56" spans="1:12" ht="12">
      <c r="A56" s="156"/>
      <c r="B56" s="156"/>
      <c r="C56" s="156"/>
      <c r="D56" s="156"/>
      <c r="E56" s="156"/>
      <c r="F56" s="158"/>
      <c r="G56" s="158"/>
      <c r="H56" s="160"/>
      <c r="I56" s="160"/>
      <c r="J56" s="160"/>
      <c r="K56" s="160"/>
      <c r="L56" s="160"/>
    </row>
  </sheetData>
  <sheetProtection selectLockedCells="1" selectUnlockedCells="1"/>
  <mergeCells count="100">
    <mergeCell ref="C8:G8"/>
    <mergeCell ref="H8:L8"/>
    <mergeCell ref="C9:G9"/>
    <mergeCell ref="H9:L9"/>
    <mergeCell ref="B14:F14"/>
    <mergeCell ref="G14:K14"/>
    <mergeCell ref="B15:F15"/>
    <mergeCell ref="G15:K15"/>
    <mergeCell ref="B19:F19"/>
    <mergeCell ref="G19:H19"/>
    <mergeCell ref="I19:M19"/>
    <mergeCell ref="B20:F20"/>
    <mergeCell ref="G20:H20"/>
    <mergeCell ref="I20:M20"/>
    <mergeCell ref="B24:F24"/>
    <mergeCell ref="G24:H24"/>
    <mergeCell ref="I24:M24"/>
    <mergeCell ref="B25:F25"/>
    <mergeCell ref="G25:H25"/>
    <mergeCell ref="I25:M25"/>
    <mergeCell ref="A30:E30"/>
    <mergeCell ref="F30:G30"/>
    <mergeCell ref="H30:L30"/>
    <mergeCell ref="A31:E31"/>
    <mergeCell ref="F31:G31"/>
    <mergeCell ref="H31:L31"/>
    <mergeCell ref="A32:E32"/>
    <mergeCell ref="F32:G32"/>
    <mergeCell ref="H32:L32"/>
    <mergeCell ref="A33:E33"/>
    <mergeCell ref="F33:G33"/>
    <mergeCell ref="H33:L33"/>
    <mergeCell ref="A34:E34"/>
    <mergeCell ref="F34:G34"/>
    <mergeCell ref="H34:L34"/>
    <mergeCell ref="A35:E35"/>
    <mergeCell ref="F35:G35"/>
    <mergeCell ref="H35:L35"/>
    <mergeCell ref="A36:E36"/>
    <mergeCell ref="F36:G36"/>
    <mergeCell ref="H36:L36"/>
    <mergeCell ref="A37:E37"/>
    <mergeCell ref="F37:G37"/>
    <mergeCell ref="H37:L37"/>
    <mergeCell ref="A38:E38"/>
    <mergeCell ref="F38:G38"/>
    <mergeCell ref="H38:L38"/>
    <mergeCell ref="A39:E39"/>
    <mergeCell ref="F39:G39"/>
    <mergeCell ref="H39:L39"/>
    <mergeCell ref="A40:E40"/>
    <mergeCell ref="F40:G40"/>
    <mergeCell ref="H40:L40"/>
    <mergeCell ref="A41:E41"/>
    <mergeCell ref="F41:G41"/>
    <mergeCell ref="H41:L41"/>
    <mergeCell ref="A42:E42"/>
    <mergeCell ref="F42:G42"/>
    <mergeCell ref="H42:L42"/>
    <mergeCell ref="A43:E43"/>
    <mergeCell ref="F43:G43"/>
    <mergeCell ref="H43:L43"/>
    <mergeCell ref="A44:E44"/>
    <mergeCell ref="F44:G44"/>
    <mergeCell ref="H44:L44"/>
    <mergeCell ref="A45:E45"/>
    <mergeCell ref="F45:G45"/>
    <mergeCell ref="H45:L45"/>
    <mergeCell ref="A46:E46"/>
    <mergeCell ref="F46:G46"/>
    <mergeCell ref="H46:L46"/>
    <mergeCell ref="A47:E47"/>
    <mergeCell ref="F47:G47"/>
    <mergeCell ref="H47:L47"/>
    <mergeCell ref="A48:E48"/>
    <mergeCell ref="F48:G48"/>
    <mergeCell ref="H48:L48"/>
    <mergeCell ref="A49:E49"/>
    <mergeCell ref="F49:G49"/>
    <mergeCell ref="H49:L49"/>
    <mergeCell ref="A50:E50"/>
    <mergeCell ref="F50:G50"/>
    <mergeCell ref="H50:L50"/>
    <mergeCell ref="A51:E51"/>
    <mergeCell ref="F51:G51"/>
    <mergeCell ref="H51:L51"/>
    <mergeCell ref="A52:E52"/>
    <mergeCell ref="H52:L52"/>
    <mergeCell ref="A53:E53"/>
    <mergeCell ref="F53:G53"/>
    <mergeCell ref="H53:L53"/>
    <mergeCell ref="A54:E54"/>
    <mergeCell ref="F54:G54"/>
    <mergeCell ref="H54:L54"/>
    <mergeCell ref="A55:E55"/>
    <mergeCell ref="F55:G55"/>
    <mergeCell ref="H55:L55"/>
    <mergeCell ref="A56:E56"/>
    <mergeCell ref="F56:G56"/>
    <mergeCell ref="H56:L56"/>
  </mergeCells>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sheetPr>
    <tabColor indexed="9"/>
  </sheetPr>
  <dimension ref="A2:M56"/>
  <sheetViews>
    <sheetView showGridLines="0" workbookViewId="0" topLeftCell="A7">
      <selection activeCell="E4" sqref="E4"/>
    </sheetView>
  </sheetViews>
  <sheetFormatPr defaultColWidth="9.140625" defaultRowHeight="12.75"/>
  <cols>
    <col min="1" max="1" width="11.8515625" style="162" customWidth="1"/>
    <col min="2" max="2" width="33.7109375" style="162" customWidth="1"/>
    <col min="3" max="16384" width="8.8515625" style="162" customWidth="1"/>
  </cols>
  <sheetData>
    <row r="2" spans="1:2" ht="12">
      <c r="A2" s="163" t="s">
        <v>154</v>
      </c>
      <c r="B2" s="164"/>
    </row>
    <row r="3" spans="1:2" ht="12">
      <c r="A3" s="165" t="s">
        <v>155</v>
      </c>
      <c r="B3" s="166" t="s">
        <v>156</v>
      </c>
    </row>
    <row r="4" spans="1:2" ht="12">
      <c r="A4" s="167" t="s">
        <v>5</v>
      </c>
      <c r="B4" s="168" t="s">
        <v>157</v>
      </c>
    </row>
    <row r="5" spans="1:2" ht="12">
      <c r="A5" s="167" t="s">
        <v>8</v>
      </c>
      <c r="B5" s="168" t="s">
        <v>194</v>
      </c>
    </row>
    <row r="7" ht="12">
      <c r="A7" s="169" t="s">
        <v>158</v>
      </c>
    </row>
    <row r="8" spans="1:12" ht="16.5" customHeight="1">
      <c r="A8" s="170" t="s">
        <v>39</v>
      </c>
      <c r="B8" s="171" t="s">
        <v>159</v>
      </c>
      <c r="C8" s="172" t="s">
        <v>160</v>
      </c>
      <c r="D8" s="172"/>
      <c r="E8" s="172"/>
      <c r="F8" s="172"/>
      <c r="G8" s="172"/>
      <c r="H8" s="173" t="s">
        <v>161</v>
      </c>
      <c r="I8" s="173"/>
      <c r="J8" s="173"/>
      <c r="K8" s="173"/>
      <c r="L8" s="173"/>
    </row>
    <row r="9" spans="1:12" s="177" customFormat="1" ht="280.5" customHeight="1">
      <c r="A9" s="174" t="s">
        <v>54</v>
      </c>
      <c r="B9" s="175"/>
      <c r="C9" s="176" t="s">
        <v>195</v>
      </c>
      <c r="D9" s="176"/>
      <c r="E9" s="176"/>
      <c r="F9" s="176"/>
      <c r="G9" s="176"/>
      <c r="H9" s="175" t="s">
        <v>196</v>
      </c>
      <c r="I9" s="175"/>
      <c r="J9" s="175"/>
      <c r="K9" s="175"/>
      <c r="L9" s="175"/>
    </row>
    <row r="10" spans="1:3" ht="12">
      <c r="A10" s="162" t="s">
        <v>165</v>
      </c>
      <c r="C10" s="162" t="s">
        <v>197</v>
      </c>
    </row>
    <row r="13" ht="12">
      <c r="A13" s="169" t="s">
        <v>198</v>
      </c>
    </row>
    <row r="14" spans="1:11" ht="12" customHeight="1">
      <c r="A14" s="163" t="s">
        <v>39</v>
      </c>
      <c r="B14" s="178" t="s">
        <v>167</v>
      </c>
      <c r="C14" s="178"/>
      <c r="D14" s="178"/>
      <c r="E14" s="178"/>
      <c r="F14" s="178"/>
      <c r="G14" s="178" t="s">
        <v>168</v>
      </c>
      <c r="H14" s="178"/>
      <c r="I14" s="178"/>
      <c r="J14" s="178"/>
      <c r="K14" s="178"/>
    </row>
    <row r="15" spans="1:11" s="181" customFormat="1" ht="48" customHeight="1">
      <c r="A15" s="179" t="s">
        <v>54</v>
      </c>
      <c r="B15" s="180"/>
      <c r="C15" s="180"/>
      <c r="D15" s="180"/>
      <c r="E15" s="180"/>
      <c r="F15" s="180"/>
      <c r="G15" s="180"/>
      <c r="H15" s="180"/>
      <c r="I15" s="180"/>
      <c r="J15" s="180"/>
      <c r="K15" s="180"/>
    </row>
    <row r="16" spans="1:10" ht="12" customHeight="1">
      <c r="A16" s="182"/>
      <c r="B16" s="182"/>
      <c r="C16" s="182"/>
      <c r="D16" s="182"/>
      <c r="E16" s="182"/>
      <c r="F16" s="182"/>
      <c r="G16" s="182"/>
      <c r="H16" s="182"/>
      <c r="I16" s="182"/>
      <c r="J16" s="182"/>
    </row>
    <row r="18" ht="12">
      <c r="A18" s="169" t="s">
        <v>171</v>
      </c>
    </row>
    <row r="19" spans="1:13" ht="12">
      <c r="A19" s="163" t="s">
        <v>39</v>
      </c>
      <c r="B19" s="178" t="s">
        <v>172</v>
      </c>
      <c r="C19" s="178"/>
      <c r="D19" s="178"/>
      <c r="E19" s="178"/>
      <c r="F19" s="178"/>
      <c r="G19" s="178" t="s">
        <v>173</v>
      </c>
      <c r="H19" s="178"/>
      <c r="I19" s="178" t="s">
        <v>174</v>
      </c>
      <c r="J19" s="178"/>
      <c r="K19" s="178"/>
      <c r="L19" s="178"/>
      <c r="M19" s="178"/>
    </row>
    <row r="20" spans="1:13" s="181" customFormat="1" ht="90.75" customHeight="1">
      <c r="A20" s="179" t="s">
        <v>54</v>
      </c>
      <c r="B20" s="183" t="s">
        <v>199</v>
      </c>
      <c r="C20" s="183"/>
      <c r="D20" s="183"/>
      <c r="E20" s="183"/>
      <c r="F20" s="183"/>
      <c r="G20" s="184"/>
      <c r="H20" s="184"/>
      <c r="I20" s="180" t="s">
        <v>200</v>
      </c>
      <c r="J20" s="180"/>
      <c r="K20" s="180"/>
      <c r="L20" s="180"/>
      <c r="M20" s="180"/>
    </row>
    <row r="21" ht="12" customHeight="1"/>
    <row r="22" ht="12" customHeight="1"/>
    <row r="23" ht="13.5" customHeight="1">
      <c r="A23" s="169" t="s">
        <v>178</v>
      </c>
    </row>
    <row r="24" spans="1:13" ht="12">
      <c r="A24" s="163" t="s">
        <v>39</v>
      </c>
      <c r="B24" s="178" t="s">
        <v>172</v>
      </c>
      <c r="C24" s="178"/>
      <c r="D24" s="178"/>
      <c r="E24" s="178"/>
      <c r="F24" s="178"/>
      <c r="G24" s="178" t="s">
        <v>173</v>
      </c>
      <c r="H24" s="178"/>
      <c r="I24" s="178" t="s">
        <v>174</v>
      </c>
      <c r="J24" s="178"/>
      <c r="K24" s="178"/>
      <c r="L24" s="178"/>
      <c r="M24" s="178"/>
    </row>
    <row r="25" spans="1:13" s="181" customFormat="1" ht="112.5" customHeight="1">
      <c r="A25" s="179" t="s">
        <v>54</v>
      </c>
      <c r="B25" s="183" t="s">
        <v>201</v>
      </c>
      <c r="C25" s="183"/>
      <c r="D25" s="183"/>
      <c r="E25" s="183"/>
      <c r="F25" s="183"/>
      <c r="G25" s="185"/>
      <c r="H25" s="185"/>
      <c r="I25" s="180"/>
      <c r="J25" s="180"/>
      <c r="K25" s="180"/>
      <c r="L25" s="180"/>
      <c r="M25" s="180"/>
    </row>
    <row r="29" spans="1:12" ht="12.75">
      <c r="A29" s="186" t="s">
        <v>182</v>
      </c>
      <c r="B29" s="187"/>
      <c r="C29" s="187"/>
      <c r="D29" s="187"/>
      <c r="E29" s="187"/>
      <c r="F29" s="187"/>
      <c r="G29" s="187"/>
      <c r="H29" s="187"/>
      <c r="I29" s="187"/>
      <c r="J29" s="187"/>
      <c r="K29" s="187"/>
      <c r="L29" s="187"/>
    </row>
    <row r="30" spans="1:12" ht="12.75">
      <c r="A30" s="188" t="s">
        <v>183</v>
      </c>
      <c r="B30" s="188"/>
      <c r="C30" s="188"/>
      <c r="D30" s="188"/>
      <c r="E30" s="188"/>
      <c r="F30" s="189" t="s">
        <v>202</v>
      </c>
      <c r="G30" s="189"/>
      <c r="H30" s="190" t="s">
        <v>185</v>
      </c>
      <c r="I30" s="190"/>
      <c r="J30" s="190"/>
      <c r="K30" s="190"/>
      <c r="L30" s="190"/>
    </row>
    <row r="31" spans="1:12" ht="12.75" customHeight="1">
      <c r="A31" s="191"/>
      <c r="B31" s="191"/>
      <c r="C31" s="191"/>
      <c r="D31" s="191"/>
      <c r="E31" s="191"/>
      <c r="F31" s="192"/>
      <c r="G31" s="192"/>
      <c r="H31" s="193"/>
      <c r="I31" s="193"/>
      <c r="J31" s="193"/>
      <c r="K31" s="193"/>
      <c r="L31" s="193"/>
    </row>
    <row r="32" spans="1:12" ht="12.75">
      <c r="A32" s="194"/>
      <c r="B32" s="194"/>
      <c r="C32" s="194"/>
      <c r="D32" s="194"/>
      <c r="E32" s="194"/>
      <c r="F32" s="195"/>
      <c r="G32" s="195"/>
      <c r="H32" s="193"/>
      <c r="I32" s="193"/>
      <c r="J32" s="193"/>
      <c r="K32" s="193"/>
      <c r="L32" s="193"/>
    </row>
    <row r="33" spans="1:12" ht="12.75">
      <c r="A33" s="188" t="s">
        <v>186</v>
      </c>
      <c r="B33" s="188"/>
      <c r="C33" s="188"/>
      <c r="D33" s="188"/>
      <c r="E33" s="188"/>
      <c r="F33" s="189" t="s">
        <v>202</v>
      </c>
      <c r="G33" s="189"/>
      <c r="H33" s="190" t="s">
        <v>185</v>
      </c>
      <c r="I33" s="190"/>
      <c r="J33" s="190"/>
      <c r="K33" s="190"/>
      <c r="L33" s="190"/>
    </row>
    <row r="34" spans="1:12" ht="64.5" customHeight="1">
      <c r="A34" s="196" t="s">
        <v>203</v>
      </c>
      <c r="B34" s="196"/>
      <c r="C34" s="196"/>
      <c r="D34" s="196"/>
      <c r="E34" s="196"/>
      <c r="F34" s="197"/>
      <c r="G34" s="197"/>
      <c r="H34" s="198"/>
      <c r="I34" s="198"/>
      <c r="J34" s="198"/>
      <c r="K34" s="198"/>
      <c r="L34" s="198"/>
    </row>
    <row r="35" spans="1:12" ht="37.5" customHeight="1">
      <c r="A35" s="194" t="s">
        <v>204</v>
      </c>
      <c r="B35" s="194"/>
      <c r="C35" s="194"/>
      <c r="D35" s="194"/>
      <c r="E35" s="194"/>
      <c r="F35" s="199"/>
      <c r="G35" s="199"/>
      <c r="H35" s="200"/>
      <c r="I35" s="200"/>
      <c r="J35" s="200"/>
      <c r="K35" s="200"/>
      <c r="L35" s="200"/>
    </row>
    <row r="36" spans="1:12" ht="12.75">
      <c r="A36" s="188" t="s">
        <v>187</v>
      </c>
      <c r="B36" s="188"/>
      <c r="C36" s="188"/>
      <c r="D36" s="188"/>
      <c r="E36" s="188"/>
      <c r="F36" s="189" t="s">
        <v>202</v>
      </c>
      <c r="G36" s="189"/>
      <c r="H36" s="190" t="s">
        <v>185</v>
      </c>
      <c r="I36" s="190"/>
      <c r="J36" s="190"/>
      <c r="K36" s="190"/>
      <c r="L36" s="190"/>
    </row>
    <row r="37" spans="1:12" ht="12" customHeight="1">
      <c r="A37" s="196"/>
      <c r="B37" s="196"/>
      <c r="C37" s="196"/>
      <c r="D37" s="196"/>
      <c r="E37" s="196"/>
      <c r="F37" s="197"/>
      <c r="G37" s="197"/>
      <c r="H37" s="198"/>
      <c r="I37" s="198"/>
      <c r="J37" s="198"/>
      <c r="K37" s="198"/>
      <c r="L37" s="198"/>
    </row>
    <row r="38" spans="1:12" ht="12.75">
      <c r="A38" s="194"/>
      <c r="B38" s="194"/>
      <c r="C38" s="194"/>
      <c r="D38" s="194"/>
      <c r="E38" s="194"/>
      <c r="F38" s="199"/>
      <c r="G38" s="199"/>
      <c r="H38" s="200"/>
      <c r="I38" s="200"/>
      <c r="J38" s="200"/>
      <c r="K38" s="200"/>
      <c r="L38" s="200"/>
    </row>
    <row r="39" spans="1:12" ht="12.75">
      <c r="A39" s="188" t="s">
        <v>188</v>
      </c>
      <c r="B39" s="188"/>
      <c r="C39" s="188"/>
      <c r="D39" s="188"/>
      <c r="E39" s="188"/>
      <c r="F39" s="189" t="s">
        <v>202</v>
      </c>
      <c r="G39" s="189"/>
      <c r="H39" s="190" t="s">
        <v>185</v>
      </c>
      <c r="I39" s="190"/>
      <c r="J39" s="190"/>
      <c r="K39" s="190"/>
      <c r="L39" s="190"/>
    </row>
    <row r="40" spans="1:12" ht="12" customHeight="1">
      <c r="A40" s="196"/>
      <c r="B40" s="196"/>
      <c r="C40" s="196"/>
      <c r="D40" s="196"/>
      <c r="E40" s="196"/>
      <c r="F40" s="197"/>
      <c r="G40" s="197"/>
      <c r="H40" s="198"/>
      <c r="I40" s="198"/>
      <c r="J40" s="198"/>
      <c r="K40" s="198"/>
      <c r="L40" s="198"/>
    </row>
    <row r="41" spans="1:12" ht="12.75">
      <c r="A41" s="194"/>
      <c r="B41" s="194"/>
      <c r="C41" s="194"/>
      <c r="D41" s="194"/>
      <c r="E41" s="194"/>
      <c r="F41" s="199"/>
      <c r="G41" s="199"/>
      <c r="H41" s="200"/>
      <c r="I41" s="200"/>
      <c r="J41" s="200"/>
      <c r="K41" s="200"/>
      <c r="L41" s="200"/>
    </row>
    <row r="42" spans="1:12" ht="12.75">
      <c r="A42" s="188" t="s">
        <v>189</v>
      </c>
      <c r="B42" s="188"/>
      <c r="C42" s="188"/>
      <c r="D42" s="188"/>
      <c r="E42" s="188"/>
      <c r="F42" s="189" t="s">
        <v>202</v>
      </c>
      <c r="G42" s="189"/>
      <c r="H42" s="190" t="s">
        <v>185</v>
      </c>
      <c r="I42" s="190"/>
      <c r="J42" s="190"/>
      <c r="K42" s="190"/>
      <c r="L42" s="190"/>
    </row>
    <row r="43" spans="1:12" ht="51.75" customHeight="1">
      <c r="A43" s="201" t="s">
        <v>205</v>
      </c>
      <c r="B43" s="201"/>
      <c r="C43" s="201"/>
      <c r="D43" s="201"/>
      <c r="E43" s="201"/>
      <c r="F43" s="202">
        <v>42340</v>
      </c>
      <c r="G43" s="202"/>
      <c r="H43" s="198"/>
      <c r="I43" s="198"/>
      <c r="J43" s="198"/>
      <c r="K43" s="198"/>
      <c r="L43" s="198"/>
    </row>
    <row r="44" spans="1:12" ht="123" customHeight="1">
      <c r="A44" s="203" t="s">
        <v>206</v>
      </c>
      <c r="B44" s="203"/>
      <c r="C44" s="203"/>
      <c r="D44" s="203"/>
      <c r="E44" s="203"/>
      <c r="F44" s="202" t="s">
        <v>207</v>
      </c>
      <c r="G44" s="202"/>
      <c r="H44" s="200"/>
      <c r="I44" s="200"/>
      <c r="J44" s="200"/>
      <c r="K44" s="200"/>
      <c r="L44" s="200"/>
    </row>
    <row r="45" spans="1:12" ht="12.75">
      <c r="A45" s="204" t="s">
        <v>190</v>
      </c>
      <c r="B45" s="204"/>
      <c r="C45" s="204"/>
      <c r="D45" s="204"/>
      <c r="E45" s="204"/>
      <c r="F45" s="189" t="s">
        <v>202</v>
      </c>
      <c r="G45" s="189"/>
      <c r="H45" s="190" t="s">
        <v>185</v>
      </c>
      <c r="I45" s="190"/>
      <c r="J45" s="190"/>
      <c r="K45" s="190"/>
      <c r="L45" s="190"/>
    </row>
    <row r="46" spans="1:12" ht="12" customHeight="1">
      <c r="A46" s="196"/>
      <c r="B46" s="196"/>
      <c r="C46" s="196"/>
      <c r="D46" s="196"/>
      <c r="E46" s="196"/>
      <c r="F46" s="197"/>
      <c r="G46" s="197"/>
      <c r="H46" s="198"/>
      <c r="I46" s="198"/>
      <c r="J46" s="198"/>
      <c r="K46" s="198"/>
      <c r="L46" s="198"/>
    </row>
    <row r="47" spans="1:12" ht="12.75">
      <c r="A47" s="194"/>
      <c r="B47" s="194"/>
      <c r="C47" s="194"/>
      <c r="D47" s="194"/>
      <c r="E47" s="194"/>
      <c r="F47" s="199"/>
      <c r="G47" s="199"/>
      <c r="H47" s="200"/>
      <c r="I47" s="200"/>
      <c r="J47" s="200"/>
      <c r="K47" s="200"/>
      <c r="L47" s="200"/>
    </row>
    <row r="48" spans="1:12" ht="12.75">
      <c r="A48" s="188" t="s">
        <v>191</v>
      </c>
      <c r="B48" s="188"/>
      <c r="C48" s="188"/>
      <c r="D48" s="188"/>
      <c r="E48" s="188"/>
      <c r="F48" s="189" t="s">
        <v>202</v>
      </c>
      <c r="G48" s="189"/>
      <c r="H48" s="190" t="s">
        <v>185</v>
      </c>
      <c r="I48" s="190"/>
      <c r="J48" s="190"/>
      <c r="K48" s="190"/>
      <c r="L48" s="190"/>
    </row>
    <row r="49" spans="1:12" ht="12" customHeight="1">
      <c r="A49" s="196"/>
      <c r="B49" s="196"/>
      <c r="C49" s="196"/>
      <c r="D49" s="196"/>
      <c r="E49" s="196"/>
      <c r="F49" s="197"/>
      <c r="G49" s="197"/>
      <c r="H49" s="198"/>
      <c r="I49" s="198"/>
      <c r="J49" s="198"/>
      <c r="K49" s="198"/>
      <c r="L49" s="198"/>
    </row>
    <row r="50" spans="1:12" ht="12.75">
      <c r="A50" s="194"/>
      <c r="B50" s="194"/>
      <c r="C50" s="194"/>
      <c r="D50" s="194"/>
      <c r="E50" s="194"/>
      <c r="F50" s="199"/>
      <c r="G50" s="199"/>
      <c r="H50" s="200"/>
      <c r="I50" s="200"/>
      <c r="J50" s="200"/>
      <c r="K50" s="200"/>
      <c r="L50" s="200"/>
    </row>
    <row r="51" spans="1:12" ht="12.75">
      <c r="A51" s="188" t="s">
        <v>192</v>
      </c>
      <c r="B51" s="188"/>
      <c r="C51" s="188"/>
      <c r="D51" s="188"/>
      <c r="E51" s="188"/>
      <c r="F51" s="189" t="s">
        <v>202</v>
      </c>
      <c r="G51" s="189"/>
      <c r="H51" s="190" t="s">
        <v>185</v>
      </c>
      <c r="I51" s="190"/>
      <c r="J51" s="190"/>
      <c r="K51" s="190"/>
      <c r="L51" s="190"/>
    </row>
    <row r="52" spans="1:12" ht="76.5" customHeight="1">
      <c r="A52" s="205" t="s">
        <v>208</v>
      </c>
      <c r="B52" s="205"/>
      <c r="C52" s="205"/>
      <c r="D52" s="205"/>
      <c r="E52" s="205"/>
      <c r="F52" s="206"/>
      <c r="G52" s="206"/>
      <c r="H52" s="198"/>
      <c r="I52" s="198"/>
      <c r="J52" s="198"/>
      <c r="K52" s="198"/>
      <c r="L52" s="198"/>
    </row>
    <row r="53" spans="1:12" ht="91.5" customHeight="1">
      <c r="A53" s="207" t="s">
        <v>209</v>
      </c>
      <c r="B53" s="207"/>
      <c r="C53" s="207"/>
      <c r="D53" s="207"/>
      <c r="E53" s="207"/>
      <c r="F53" s="206"/>
      <c r="G53" s="206"/>
      <c r="H53" s="200"/>
      <c r="I53" s="200"/>
      <c r="J53" s="200"/>
      <c r="K53" s="200"/>
      <c r="L53" s="200"/>
    </row>
    <row r="54" spans="1:12" ht="12.75">
      <c r="A54" s="188" t="s">
        <v>193</v>
      </c>
      <c r="B54" s="188"/>
      <c r="C54" s="188"/>
      <c r="D54" s="188"/>
      <c r="E54" s="188"/>
      <c r="F54" s="189" t="s">
        <v>202</v>
      </c>
      <c r="G54" s="189"/>
      <c r="H54" s="190" t="s">
        <v>185</v>
      </c>
      <c r="I54" s="190"/>
      <c r="J54" s="190"/>
      <c r="K54" s="190"/>
      <c r="L54" s="190"/>
    </row>
    <row r="55" spans="1:12" ht="12" customHeight="1">
      <c r="A55" s="196"/>
      <c r="B55" s="196"/>
      <c r="C55" s="196"/>
      <c r="D55" s="196"/>
      <c r="E55" s="196"/>
      <c r="F55" s="197"/>
      <c r="G55" s="197"/>
      <c r="H55" s="198"/>
      <c r="I55" s="198"/>
      <c r="J55" s="198"/>
      <c r="K55" s="198"/>
      <c r="L55" s="198"/>
    </row>
    <row r="56" spans="1:12" ht="12.75">
      <c r="A56" s="194"/>
      <c r="B56" s="194"/>
      <c r="C56" s="194"/>
      <c r="D56" s="194"/>
      <c r="E56" s="194"/>
      <c r="F56" s="199"/>
      <c r="G56" s="199"/>
      <c r="H56" s="200"/>
      <c r="I56" s="200"/>
      <c r="J56" s="200"/>
      <c r="K56" s="200"/>
      <c r="L56" s="200"/>
    </row>
  </sheetData>
  <sheetProtection selectLockedCells="1" selectUnlockedCells="1"/>
  <mergeCells count="101">
    <mergeCell ref="C8:G8"/>
    <mergeCell ref="H8:L8"/>
    <mergeCell ref="C9:G9"/>
    <mergeCell ref="H9:L9"/>
    <mergeCell ref="B14:F14"/>
    <mergeCell ref="G14:K14"/>
    <mergeCell ref="B15:F15"/>
    <mergeCell ref="G15:K15"/>
    <mergeCell ref="B19:F19"/>
    <mergeCell ref="G19:H19"/>
    <mergeCell ref="I19:M19"/>
    <mergeCell ref="B20:F20"/>
    <mergeCell ref="G20:H20"/>
    <mergeCell ref="I20:M20"/>
    <mergeCell ref="B24:F24"/>
    <mergeCell ref="G24:H24"/>
    <mergeCell ref="I24:M24"/>
    <mergeCell ref="B25:F25"/>
    <mergeCell ref="G25:H25"/>
    <mergeCell ref="I25:M25"/>
    <mergeCell ref="A30:E30"/>
    <mergeCell ref="F30:G30"/>
    <mergeCell ref="H30:L30"/>
    <mergeCell ref="A31:E31"/>
    <mergeCell ref="F31:G31"/>
    <mergeCell ref="H31:L31"/>
    <mergeCell ref="A32:E32"/>
    <mergeCell ref="F32:G32"/>
    <mergeCell ref="H32:L32"/>
    <mergeCell ref="A33:E33"/>
    <mergeCell ref="F33:G33"/>
    <mergeCell ref="H33:L33"/>
    <mergeCell ref="A34:E34"/>
    <mergeCell ref="F34:G34"/>
    <mergeCell ref="H34:L34"/>
    <mergeCell ref="A35:E35"/>
    <mergeCell ref="F35:G35"/>
    <mergeCell ref="H35:L35"/>
    <mergeCell ref="A36:E36"/>
    <mergeCell ref="F36:G36"/>
    <mergeCell ref="H36:L36"/>
    <mergeCell ref="A37:E37"/>
    <mergeCell ref="F37:G37"/>
    <mergeCell ref="H37:L37"/>
    <mergeCell ref="A38:E38"/>
    <mergeCell ref="F38:G38"/>
    <mergeCell ref="H38:L38"/>
    <mergeCell ref="A39:E39"/>
    <mergeCell ref="F39:G39"/>
    <mergeCell ref="H39:L39"/>
    <mergeCell ref="A40:E40"/>
    <mergeCell ref="F40:G40"/>
    <mergeCell ref="H40:L40"/>
    <mergeCell ref="A41:E41"/>
    <mergeCell ref="F41:G41"/>
    <mergeCell ref="H41:L41"/>
    <mergeCell ref="A42:E42"/>
    <mergeCell ref="F42:G42"/>
    <mergeCell ref="H42:L42"/>
    <mergeCell ref="A43:E43"/>
    <mergeCell ref="F43:G43"/>
    <mergeCell ref="H43:L43"/>
    <mergeCell ref="A44:E44"/>
    <mergeCell ref="F44:G44"/>
    <mergeCell ref="H44:L44"/>
    <mergeCell ref="A45:E45"/>
    <mergeCell ref="F45:G45"/>
    <mergeCell ref="H45:L45"/>
    <mergeCell ref="A46:E46"/>
    <mergeCell ref="F46:G46"/>
    <mergeCell ref="H46:L46"/>
    <mergeCell ref="A47:E47"/>
    <mergeCell ref="F47:G47"/>
    <mergeCell ref="H47:L47"/>
    <mergeCell ref="A48:E48"/>
    <mergeCell ref="F48:G48"/>
    <mergeCell ref="H48:L48"/>
    <mergeCell ref="A49:E49"/>
    <mergeCell ref="F49:G49"/>
    <mergeCell ref="H49:L49"/>
    <mergeCell ref="A50:E50"/>
    <mergeCell ref="F50:G50"/>
    <mergeCell ref="H50:L50"/>
    <mergeCell ref="A51:E51"/>
    <mergeCell ref="F51:G51"/>
    <mergeCell ref="H51:L51"/>
    <mergeCell ref="A52:E52"/>
    <mergeCell ref="F52:G52"/>
    <mergeCell ref="H52:L52"/>
    <mergeCell ref="A53:E53"/>
    <mergeCell ref="F53:G53"/>
    <mergeCell ref="H53:L53"/>
    <mergeCell ref="A54:E54"/>
    <mergeCell ref="F54:G54"/>
    <mergeCell ref="H54:L54"/>
    <mergeCell ref="A55:E55"/>
    <mergeCell ref="F55:G55"/>
    <mergeCell ref="H55:L55"/>
    <mergeCell ref="A56:E56"/>
    <mergeCell ref="F56:G56"/>
    <mergeCell ref="H56:L56"/>
  </mergeCells>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rowBreaks count="1" manualBreakCount="1">
    <brk id="19" max="255" man="1"/>
  </rowBreaks>
  <colBreaks count="1" manualBreakCount="1">
    <brk id="1" max="65535" man="1"/>
  </colBreaks>
</worksheet>
</file>

<file path=xl/worksheets/sheet7.xml><?xml version="1.0" encoding="utf-8"?>
<worksheet xmlns="http://schemas.openxmlformats.org/spreadsheetml/2006/main" xmlns:r="http://schemas.openxmlformats.org/officeDocument/2006/relationships">
  <dimension ref="A1:M25"/>
  <sheetViews>
    <sheetView workbookViewId="0" topLeftCell="A1">
      <selection activeCell="A1" sqref="A1"/>
    </sheetView>
  </sheetViews>
  <sheetFormatPr defaultColWidth="9.140625" defaultRowHeight="12.75"/>
  <cols>
    <col min="1" max="1" width="11.8515625" style="162" customWidth="1"/>
    <col min="2" max="2" width="33.7109375" style="162" customWidth="1"/>
    <col min="3" max="16384" width="8.8515625" style="162" customWidth="1"/>
  </cols>
  <sheetData>
    <row r="1" ht="13.5">
      <c r="B1"/>
    </row>
    <row r="2" spans="1:2" ht="13.5">
      <c r="A2" s="163" t="s">
        <v>154</v>
      </c>
      <c r="B2" s="164"/>
    </row>
    <row r="3" spans="1:2" ht="13.5">
      <c r="A3" s="165" t="s">
        <v>155</v>
      </c>
      <c r="B3" s="208" t="s">
        <v>156</v>
      </c>
    </row>
    <row r="4" spans="1:2" ht="13.5">
      <c r="A4" s="167" t="s">
        <v>5</v>
      </c>
      <c r="B4" s="209" t="s">
        <v>157</v>
      </c>
    </row>
    <row r="5" spans="1:2" ht="13.5">
      <c r="A5" s="167" t="s">
        <v>8</v>
      </c>
      <c r="B5" s="209" t="s">
        <v>210</v>
      </c>
    </row>
    <row r="7" ht="13.5">
      <c r="A7" s="169" t="s">
        <v>158</v>
      </c>
    </row>
    <row r="8" spans="1:12" ht="16.5" customHeight="1">
      <c r="A8" s="170" t="s">
        <v>39</v>
      </c>
      <c r="B8" s="171" t="s">
        <v>159</v>
      </c>
      <c r="C8" s="172" t="s">
        <v>160</v>
      </c>
      <c r="D8" s="172"/>
      <c r="E8" s="172"/>
      <c r="F8" s="172"/>
      <c r="G8" s="172"/>
      <c r="H8" s="173" t="s">
        <v>161</v>
      </c>
      <c r="I8" s="173"/>
      <c r="J8" s="173"/>
      <c r="K8" s="173"/>
      <c r="L8" s="173"/>
    </row>
    <row r="9" spans="1:12" s="177" customFormat="1" ht="199.5" customHeight="1">
      <c r="A9" s="174" t="s">
        <v>52</v>
      </c>
      <c r="B9" s="175" t="s">
        <v>211</v>
      </c>
      <c r="C9" s="210" t="s">
        <v>212</v>
      </c>
      <c r="D9" s="210"/>
      <c r="E9" s="210"/>
      <c r="F9" s="210"/>
      <c r="G9" s="210"/>
      <c r="H9" s="175" t="s">
        <v>213</v>
      </c>
      <c r="I9" s="175"/>
      <c r="J9" s="175"/>
      <c r="K9" s="175"/>
      <c r="L9" s="175"/>
    </row>
    <row r="10" ht="13.5">
      <c r="A10" s="162" t="s">
        <v>165</v>
      </c>
    </row>
    <row r="13" ht="13.5">
      <c r="A13" s="169" t="s">
        <v>198</v>
      </c>
    </row>
    <row r="14" spans="1:11" ht="13.5" customHeight="1">
      <c r="A14" s="163" t="s">
        <v>39</v>
      </c>
      <c r="B14" s="178" t="s">
        <v>167</v>
      </c>
      <c r="C14" s="178"/>
      <c r="D14" s="178"/>
      <c r="E14" s="178"/>
      <c r="F14" s="178"/>
      <c r="G14" s="178" t="s">
        <v>168</v>
      </c>
      <c r="H14" s="178"/>
      <c r="I14" s="178"/>
      <c r="J14" s="178"/>
      <c r="K14" s="178"/>
    </row>
    <row r="15" spans="1:11" s="181" customFormat="1" ht="48" customHeight="1">
      <c r="A15" s="179" t="s">
        <v>52</v>
      </c>
      <c r="B15" s="180" t="s">
        <v>214</v>
      </c>
      <c r="C15" s="180"/>
      <c r="D15" s="180"/>
      <c r="E15" s="180"/>
      <c r="F15" s="180"/>
      <c r="G15" s="180" t="s">
        <v>215</v>
      </c>
      <c r="H15" s="180"/>
      <c r="I15" s="180"/>
      <c r="J15" s="180"/>
      <c r="K15" s="180"/>
    </row>
    <row r="16" spans="1:10" ht="12" customHeight="1">
      <c r="A16" s="182"/>
      <c r="B16" s="182"/>
      <c r="C16" s="182"/>
      <c r="D16" s="182"/>
      <c r="E16" s="182"/>
      <c r="F16" s="182"/>
      <c r="G16" s="182"/>
      <c r="H16" s="182"/>
      <c r="I16" s="182"/>
      <c r="J16" s="182"/>
    </row>
    <row r="18" ht="13.5">
      <c r="A18" s="169" t="s">
        <v>171</v>
      </c>
    </row>
    <row r="19" spans="1:13" ht="13.5">
      <c r="A19" s="163" t="s">
        <v>39</v>
      </c>
      <c r="B19" s="178" t="s">
        <v>172</v>
      </c>
      <c r="C19" s="178"/>
      <c r="D19" s="178"/>
      <c r="E19" s="178"/>
      <c r="F19" s="178"/>
      <c r="G19" s="178" t="s">
        <v>173</v>
      </c>
      <c r="H19" s="178"/>
      <c r="I19" s="178" t="s">
        <v>174</v>
      </c>
      <c r="J19" s="178"/>
      <c r="K19" s="178"/>
      <c r="L19" s="178"/>
      <c r="M19" s="178"/>
    </row>
    <row r="20" spans="1:13" s="181" customFormat="1" ht="90.75" customHeight="1">
      <c r="A20" s="179" t="s">
        <v>52</v>
      </c>
      <c r="B20" s="183" t="s">
        <v>216</v>
      </c>
      <c r="C20" s="183"/>
      <c r="D20" s="183"/>
      <c r="E20" s="183"/>
      <c r="F20" s="183"/>
      <c r="G20" s="184" t="s">
        <v>217</v>
      </c>
      <c r="H20" s="184"/>
      <c r="I20" s="180" t="s">
        <v>218</v>
      </c>
      <c r="J20" s="180"/>
      <c r="K20" s="180"/>
      <c r="L20" s="180"/>
      <c r="M20" s="180"/>
    </row>
    <row r="21" ht="12" customHeight="1"/>
    <row r="22" ht="12" customHeight="1"/>
    <row r="23" ht="13.5" customHeight="1">
      <c r="A23" s="169" t="s">
        <v>178</v>
      </c>
    </row>
    <row r="24" spans="1:13" ht="13.5">
      <c r="A24" s="163" t="s">
        <v>39</v>
      </c>
      <c r="B24" s="178" t="s">
        <v>172</v>
      </c>
      <c r="C24" s="178"/>
      <c r="D24" s="178"/>
      <c r="E24" s="178"/>
      <c r="F24" s="178"/>
      <c r="G24" s="178" t="s">
        <v>173</v>
      </c>
      <c r="H24" s="178"/>
      <c r="I24" s="178" t="s">
        <v>174</v>
      </c>
      <c r="J24" s="178"/>
      <c r="K24" s="178"/>
      <c r="L24" s="178"/>
      <c r="M24" s="178"/>
    </row>
    <row r="25" spans="1:13" s="181" customFormat="1" ht="112.5" customHeight="1">
      <c r="A25" s="179" t="s">
        <v>52</v>
      </c>
      <c r="B25" s="183" t="s">
        <v>219</v>
      </c>
      <c r="C25" s="183"/>
      <c r="D25" s="183"/>
      <c r="E25" s="183"/>
      <c r="F25" s="183"/>
      <c r="G25" s="211" t="s">
        <v>220</v>
      </c>
      <c r="H25" s="211"/>
      <c r="I25" s="180" t="s">
        <v>221</v>
      </c>
      <c r="J25" s="180"/>
      <c r="K25" s="180"/>
      <c r="L25" s="180"/>
      <c r="M25" s="180"/>
    </row>
  </sheetData>
  <sheetProtection selectLockedCells="1" selectUnlockedCells="1"/>
  <mergeCells count="20">
    <mergeCell ref="C8:G8"/>
    <mergeCell ref="H8:L8"/>
    <mergeCell ref="C9:G9"/>
    <mergeCell ref="H9:L9"/>
    <mergeCell ref="B14:F14"/>
    <mergeCell ref="G14:K14"/>
    <mergeCell ref="B15:F15"/>
    <mergeCell ref="G15:K15"/>
    <mergeCell ref="B19:F19"/>
    <mergeCell ref="G19:H19"/>
    <mergeCell ref="I19:M19"/>
    <mergeCell ref="B20:F20"/>
    <mergeCell ref="G20:H20"/>
    <mergeCell ref="I20:M20"/>
    <mergeCell ref="B24:F24"/>
    <mergeCell ref="G24:H24"/>
    <mergeCell ref="I24:M24"/>
    <mergeCell ref="B25:F25"/>
    <mergeCell ref="G25:H25"/>
    <mergeCell ref="I25:M25"/>
  </mergeCells>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rowBreaks count="1" manualBreakCount="1">
    <brk id="19" max="255" man="1"/>
  </rowBreaks>
  <colBreaks count="1" manualBreakCount="1">
    <brk id="1" max="65535" man="1"/>
  </colBreaks>
</worksheet>
</file>

<file path=xl/worksheets/sheet8.xml><?xml version="1.0" encoding="utf-8"?>
<worksheet xmlns="http://schemas.openxmlformats.org/spreadsheetml/2006/main" xmlns:r="http://schemas.openxmlformats.org/officeDocument/2006/relationships">
  <dimension ref="A1:M55"/>
  <sheetViews>
    <sheetView workbookViewId="0" topLeftCell="A1">
      <selection activeCell="A1" sqref="A1"/>
    </sheetView>
  </sheetViews>
  <sheetFormatPr defaultColWidth="8.00390625" defaultRowHeight="12.75"/>
  <cols>
    <col min="1" max="1" width="10.7109375" style="212" customWidth="1"/>
    <col min="2" max="2" width="30.28125" style="212" customWidth="1"/>
    <col min="3" max="16384" width="8.00390625" style="212" customWidth="1"/>
  </cols>
  <sheetData>
    <row r="1" ht="10.5">
      <c r="B1"/>
    </row>
    <row r="2" spans="1:2" ht="12">
      <c r="A2" s="213" t="s">
        <v>154</v>
      </c>
      <c r="B2" s="214"/>
    </row>
    <row r="3" spans="1:2" ht="12">
      <c r="A3" s="215" t="s">
        <v>155</v>
      </c>
      <c r="B3" s="216" t="s">
        <v>156</v>
      </c>
    </row>
    <row r="4" spans="1:2" ht="12">
      <c r="A4" s="217" t="s">
        <v>5</v>
      </c>
      <c r="B4" s="218" t="s">
        <v>157</v>
      </c>
    </row>
    <row r="5" spans="1:2" ht="12">
      <c r="A5" s="219" t="s">
        <v>8</v>
      </c>
      <c r="B5" s="220" t="s">
        <v>222</v>
      </c>
    </row>
    <row r="7" ht="12">
      <c r="A7" s="169" t="s">
        <v>158</v>
      </c>
    </row>
    <row r="8" spans="1:12" ht="16.5" customHeight="1">
      <c r="A8" s="221" t="s">
        <v>39</v>
      </c>
      <c r="B8" s="222" t="s">
        <v>159</v>
      </c>
      <c r="C8" s="223" t="s">
        <v>160</v>
      </c>
      <c r="D8" s="223"/>
      <c r="E8" s="223"/>
      <c r="F8" s="223"/>
      <c r="G8" s="223"/>
      <c r="H8" s="224" t="s">
        <v>161</v>
      </c>
      <c r="I8" s="224"/>
      <c r="J8" s="224"/>
      <c r="K8" s="224"/>
      <c r="L8" s="224"/>
    </row>
    <row r="9" spans="1:12" s="229" customFormat="1" ht="86.25" customHeight="1">
      <c r="A9" s="225" t="s">
        <v>55</v>
      </c>
      <c r="B9" s="226" t="s">
        <v>223</v>
      </c>
      <c r="C9" s="227" t="s">
        <v>224</v>
      </c>
      <c r="D9" s="227"/>
      <c r="E9" s="227"/>
      <c r="F9" s="227"/>
      <c r="G9" s="227"/>
      <c r="H9" s="228" t="s">
        <v>225</v>
      </c>
      <c r="I9" s="228"/>
      <c r="J9" s="228"/>
      <c r="K9" s="228"/>
      <c r="L9" s="228"/>
    </row>
    <row r="10" spans="1:3" ht="10.5">
      <c r="A10" s="212" t="s">
        <v>165</v>
      </c>
      <c r="C10" s="230"/>
    </row>
    <row r="13" ht="12">
      <c r="A13" s="169" t="s">
        <v>166</v>
      </c>
    </row>
    <row r="14" spans="1:11" ht="12" customHeight="1">
      <c r="A14" s="231" t="s">
        <v>39</v>
      </c>
      <c r="B14" s="232" t="s">
        <v>167</v>
      </c>
      <c r="C14" s="232"/>
      <c r="D14" s="232"/>
      <c r="E14" s="232"/>
      <c r="F14" s="232"/>
      <c r="G14" s="232" t="s">
        <v>168</v>
      </c>
      <c r="H14" s="232"/>
      <c r="I14" s="232"/>
      <c r="J14" s="232"/>
      <c r="K14" s="232"/>
    </row>
    <row r="15" spans="1:11" s="229" customFormat="1" ht="86.25" customHeight="1">
      <c r="A15" s="225" t="s">
        <v>55</v>
      </c>
      <c r="B15" s="226" t="s">
        <v>226</v>
      </c>
      <c r="C15" s="226"/>
      <c r="D15" s="226"/>
      <c r="E15" s="226"/>
      <c r="F15" s="226"/>
      <c r="G15" s="233" t="s">
        <v>227</v>
      </c>
      <c r="H15" s="233"/>
      <c r="I15" s="233"/>
      <c r="J15" s="233"/>
      <c r="K15" s="233"/>
    </row>
    <row r="16" spans="1:10" ht="12" customHeight="1">
      <c r="A16" s="229"/>
      <c r="B16" s="229"/>
      <c r="C16" s="229"/>
      <c r="D16" s="229"/>
      <c r="E16" s="229"/>
      <c r="F16" s="229"/>
      <c r="G16" s="229"/>
      <c r="H16" s="229"/>
      <c r="I16" s="229"/>
      <c r="J16" s="229"/>
    </row>
    <row r="17" ht="10.5">
      <c r="I17" s="234"/>
    </row>
    <row r="18" ht="12">
      <c r="A18" s="169" t="s">
        <v>171</v>
      </c>
    </row>
    <row r="19" spans="1:13" ht="12">
      <c r="A19" s="231" t="s">
        <v>39</v>
      </c>
      <c r="B19" s="232" t="s">
        <v>172</v>
      </c>
      <c r="C19" s="232"/>
      <c r="D19" s="232"/>
      <c r="E19" s="232"/>
      <c r="F19" s="232"/>
      <c r="G19" s="232" t="s">
        <v>173</v>
      </c>
      <c r="H19" s="232"/>
      <c r="I19" s="232" t="s">
        <v>174</v>
      </c>
      <c r="J19" s="232"/>
      <c r="K19" s="232"/>
      <c r="L19" s="232"/>
      <c r="M19" s="232"/>
    </row>
    <row r="20" spans="1:13" s="229" customFormat="1" ht="86.25" customHeight="1">
      <c r="A20" s="225" t="s">
        <v>55</v>
      </c>
      <c r="B20" s="235" t="s">
        <v>228</v>
      </c>
      <c r="C20" s="235"/>
      <c r="D20" s="235"/>
      <c r="E20" s="235"/>
      <c r="F20" s="235"/>
      <c r="G20" s="236" t="s">
        <v>229</v>
      </c>
      <c r="H20" s="236"/>
      <c r="I20" s="233"/>
      <c r="J20" s="233"/>
      <c r="K20" s="233"/>
      <c r="L20" s="233"/>
      <c r="M20" s="233"/>
    </row>
    <row r="21" ht="12" customHeight="1">
      <c r="B21" s="237"/>
    </row>
    <row r="22" ht="12" customHeight="1"/>
    <row r="23" ht="12">
      <c r="A23" s="169" t="s">
        <v>178</v>
      </c>
    </row>
    <row r="24" spans="1:13" ht="12">
      <c r="A24" s="231" t="s">
        <v>39</v>
      </c>
      <c r="B24" s="232" t="s">
        <v>172</v>
      </c>
      <c r="C24" s="232"/>
      <c r="D24" s="232"/>
      <c r="E24" s="232"/>
      <c r="F24" s="232"/>
      <c r="G24" s="232" t="s">
        <v>173</v>
      </c>
      <c r="H24" s="232"/>
      <c r="I24" s="232" t="s">
        <v>174</v>
      </c>
      <c r="J24" s="232"/>
      <c r="K24" s="232"/>
      <c r="L24" s="232"/>
      <c r="M24" s="232"/>
    </row>
    <row r="25" spans="1:13" s="229" customFormat="1" ht="86.25" customHeight="1">
      <c r="A25" s="225" t="s">
        <v>55</v>
      </c>
      <c r="B25" s="226" t="s">
        <v>230</v>
      </c>
      <c r="C25" s="226"/>
      <c r="D25" s="226"/>
      <c r="E25" s="226"/>
      <c r="F25" s="226"/>
      <c r="G25" s="236">
        <v>42460</v>
      </c>
      <c r="H25" s="236"/>
      <c r="I25" s="233"/>
      <c r="J25" s="233"/>
      <c r="K25" s="233"/>
      <c r="L25" s="233"/>
      <c r="M25" s="233"/>
    </row>
    <row r="28" spans="1:13" ht="12">
      <c r="A28" s="238" t="s">
        <v>182</v>
      </c>
      <c r="B28" s="239"/>
      <c r="C28" s="239"/>
      <c r="D28" s="239"/>
      <c r="E28" s="239"/>
      <c r="F28" s="239"/>
      <c r="G28" s="239"/>
      <c r="H28" s="239"/>
      <c r="I28" s="239"/>
      <c r="J28" s="239"/>
      <c r="K28" s="239"/>
      <c r="L28" s="239"/>
      <c r="M28" s="239"/>
    </row>
    <row r="29" spans="1:13" ht="12">
      <c r="A29" s="240" t="s">
        <v>183</v>
      </c>
      <c r="B29" s="240"/>
      <c r="C29" s="240"/>
      <c r="D29" s="240"/>
      <c r="E29" s="240"/>
      <c r="F29" s="241" t="s">
        <v>202</v>
      </c>
      <c r="G29" s="241"/>
      <c r="H29" s="242" t="s">
        <v>185</v>
      </c>
      <c r="I29" s="242"/>
      <c r="J29" s="242"/>
      <c r="K29" s="242"/>
      <c r="L29" s="242"/>
      <c r="M29" s="239"/>
    </row>
    <row r="30" spans="1:13" ht="12" customHeight="1">
      <c r="A30" s="243"/>
      <c r="B30" s="243"/>
      <c r="C30" s="243"/>
      <c r="D30" s="243"/>
      <c r="E30" s="243"/>
      <c r="F30" s="244"/>
      <c r="G30" s="244"/>
      <c r="H30" s="245"/>
      <c r="I30" s="245"/>
      <c r="J30" s="245"/>
      <c r="K30" s="245"/>
      <c r="L30" s="245"/>
      <c r="M30" s="239"/>
    </row>
    <row r="31" spans="1:13" ht="12">
      <c r="A31" s="246"/>
      <c r="B31" s="246"/>
      <c r="C31" s="246"/>
      <c r="D31" s="246"/>
      <c r="E31" s="246"/>
      <c r="F31" s="247"/>
      <c r="G31" s="247"/>
      <c r="H31" s="245"/>
      <c r="I31" s="245"/>
      <c r="J31" s="245"/>
      <c r="K31" s="245"/>
      <c r="L31" s="245"/>
      <c r="M31" s="239"/>
    </row>
    <row r="32" spans="1:13" ht="12">
      <c r="A32" s="240" t="s">
        <v>186</v>
      </c>
      <c r="B32" s="240"/>
      <c r="C32" s="240"/>
      <c r="D32" s="240"/>
      <c r="E32" s="240"/>
      <c r="F32" s="241" t="s">
        <v>202</v>
      </c>
      <c r="G32" s="241"/>
      <c r="H32" s="242" t="s">
        <v>185</v>
      </c>
      <c r="I32" s="242"/>
      <c r="J32" s="242"/>
      <c r="K32" s="242"/>
      <c r="L32" s="242"/>
      <c r="M32" s="239"/>
    </row>
    <row r="33" spans="1:13" ht="12" customHeight="1">
      <c r="A33" s="248"/>
      <c r="B33" s="248"/>
      <c r="C33" s="248"/>
      <c r="D33" s="248"/>
      <c r="E33" s="248"/>
      <c r="F33" s="249"/>
      <c r="G33" s="249"/>
      <c r="H33" s="250"/>
      <c r="I33" s="250"/>
      <c r="J33" s="250"/>
      <c r="K33" s="250"/>
      <c r="L33" s="250"/>
      <c r="M33" s="239"/>
    </row>
    <row r="34" spans="1:13" ht="12">
      <c r="A34" s="246"/>
      <c r="B34" s="246"/>
      <c r="C34" s="246"/>
      <c r="D34" s="246"/>
      <c r="E34" s="246"/>
      <c r="F34" s="251"/>
      <c r="G34" s="251"/>
      <c r="H34" s="252"/>
      <c r="I34" s="252"/>
      <c r="J34" s="252"/>
      <c r="K34" s="252"/>
      <c r="L34" s="252"/>
      <c r="M34" s="239"/>
    </row>
    <row r="35" spans="1:13" ht="12">
      <c r="A35" s="240" t="s">
        <v>187</v>
      </c>
      <c r="B35" s="240"/>
      <c r="C35" s="240"/>
      <c r="D35" s="240"/>
      <c r="E35" s="240"/>
      <c r="F35" s="241" t="s">
        <v>202</v>
      </c>
      <c r="G35" s="241"/>
      <c r="H35" s="242" t="s">
        <v>185</v>
      </c>
      <c r="I35" s="242"/>
      <c r="J35" s="242"/>
      <c r="K35" s="242"/>
      <c r="L35" s="242"/>
      <c r="M35" s="239"/>
    </row>
    <row r="36" spans="1:13" ht="12" customHeight="1">
      <c r="A36" s="248"/>
      <c r="B36" s="248"/>
      <c r="C36" s="248"/>
      <c r="D36" s="248"/>
      <c r="E36" s="248"/>
      <c r="F36" s="249"/>
      <c r="G36" s="249"/>
      <c r="H36" s="250"/>
      <c r="I36" s="250"/>
      <c r="J36" s="250"/>
      <c r="K36" s="250"/>
      <c r="L36" s="250"/>
      <c r="M36" s="239"/>
    </row>
    <row r="37" spans="1:13" ht="12">
      <c r="A37" s="246"/>
      <c r="B37" s="246"/>
      <c r="C37" s="246"/>
      <c r="D37" s="246"/>
      <c r="E37" s="246"/>
      <c r="F37" s="251"/>
      <c r="G37" s="251"/>
      <c r="H37" s="252"/>
      <c r="I37" s="252"/>
      <c r="J37" s="252"/>
      <c r="K37" s="252"/>
      <c r="L37" s="252"/>
      <c r="M37" s="239"/>
    </row>
    <row r="38" spans="1:13" ht="12">
      <c r="A38" s="240" t="s">
        <v>188</v>
      </c>
      <c r="B38" s="240"/>
      <c r="C38" s="240"/>
      <c r="D38" s="240"/>
      <c r="E38" s="240"/>
      <c r="F38" s="241" t="s">
        <v>202</v>
      </c>
      <c r="G38" s="241"/>
      <c r="H38" s="242" t="s">
        <v>185</v>
      </c>
      <c r="I38" s="242"/>
      <c r="J38" s="242"/>
      <c r="K38" s="242"/>
      <c r="L38" s="242"/>
      <c r="M38" s="239"/>
    </row>
    <row r="39" spans="1:13" ht="12" customHeight="1">
      <c r="A39" s="248"/>
      <c r="B39" s="248"/>
      <c r="C39" s="248"/>
      <c r="D39" s="248"/>
      <c r="E39" s="248"/>
      <c r="F39" s="249"/>
      <c r="G39" s="249"/>
      <c r="H39" s="250"/>
      <c r="I39" s="250"/>
      <c r="J39" s="250"/>
      <c r="K39" s="250"/>
      <c r="L39" s="250"/>
      <c r="M39" s="239"/>
    </row>
    <row r="40" spans="1:13" ht="12">
      <c r="A40" s="246"/>
      <c r="B40" s="246"/>
      <c r="C40" s="246"/>
      <c r="D40" s="246"/>
      <c r="E40" s="246"/>
      <c r="F40" s="251"/>
      <c r="G40" s="251"/>
      <c r="H40" s="252"/>
      <c r="I40" s="252"/>
      <c r="J40" s="252"/>
      <c r="K40" s="252"/>
      <c r="L40" s="252"/>
      <c r="M40" s="239"/>
    </row>
    <row r="41" spans="1:13" ht="12">
      <c r="A41" s="240" t="s">
        <v>189</v>
      </c>
      <c r="B41" s="240"/>
      <c r="C41" s="240"/>
      <c r="D41" s="240"/>
      <c r="E41" s="240"/>
      <c r="F41" s="241" t="s">
        <v>202</v>
      </c>
      <c r="G41" s="241"/>
      <c r="H41" s="242" t="s">
        <v>185</v>
      </c>
      <c r="I41" s="242"/>
      <c r="J41" s="242"/>
      <c r="K41" s="242"/>
      <c r="L41" s="242"/>
      <c r="M41" s="239"/>
    </row>
    <row r="42" spans="1:13" ht="12" customHeight="1">
      <c r="A42" s="248"/>
      <c r="B42" s="248"/>
      <c r="C42" s="248"/>
      <c r="D42" s="248"/>
      <c r="E42" s="248"/>
      <c r="F42" s="249"/>
      <c r="G42" s="249"/>
      <c r="H42" s="250"/>
      <c r="I42" s="250"/>
      <c r="J42" s="250"/>
      <c r="K42" s="250"/>
      <c r="L42" s="250"/>
      <c r="M42" s="239"/>
    </row>
    <row r="43" spans="1:13" ht="12">
      <c r="A43" s="246"/>
      <c r="B43" s="246"/>
      <c r="C43" s="246"/>
      <c r="D43" s="246"/>
      <c r="E43" s="246"/>
      <c r="F43" s="251"/>
      <c r="G43" s="251"/>
      <c r="H43" s="252"/>
      <c r="I43" s="252"/>
      <c r="J43" s="252"/>
      <c r="K43" s="252"/>
      <c r="L43" s="252"/>
      <c r="M43" s="239"/>
    </row>
    <row r="44" spans="1:13" ht="12">
      <c r="A44" s="240" t="s">
        <v>190</v>
      </c>
      <c r="B44" s="240"/>
      <c r="C44" s="240"/>
      <c r="D44" s="240"/>
      <c r="E44" s="240"/>
      <c r="F44" s="241" t="s">
        <v>202</v>
      </c>
      <c r="G44" s="241"/>
      <c r="H44" s="242" t="s">
        <v>185</v>
      </c>
      <c r="I44" s="242"/>
      <c r="J44" s="242"/>
      <c r="K44" s="242"/>
      <c r="L44" s="242"/>
      <c r="M44" s="239"/>
    </row>
    <row r="45" spans="1:13" ht="12" customHeight="1">
      <c r="A45" s="248"/>
      <c r="B45" s="248"/>
      <c r="C45" s="248"/>
      <c r="D45" s="248"/>
      <c r="E45" s="248"/>
      <c r="F45" s="249"/>
      <c r="G45" s="249"/>
      <c r="H45" s="250"/>
      <c r="I45" s="250"/>
      <c r="J45" s="250"/>
      <c r="K45" s="250"/>
      <c r="L45" s="250"/>
      <c r="M45" s="239"/>
    </row>
    <row r="46" spans="1:13" ht="12">
      <c r="A46" s="246"/>
      <c r="B46" s="246"/>
      <c r="C46" s="246"/>
      <c r="D46" s="246"/>
      <c r="E46" s="246"/>
      <c r="F46" s="251"/>
      <c r="G46" s="251"/>
      <c r="H46" s="252"/>
      <c r="I46" s="252"/>
      <c r="J46" s="252"/>
      <c r="K46" s="252"/>
      <c r="L46" s="252"/>
      <c r="M46" s="239"/>
    </row>
    <row r="47" spans="1:13" ht="12">
      <c r="A47" s="240" t="s">
        <v>191</v>
      </c>
      <c r="B47" s="240"/>
      <c r="C47" s="240"/>
      <c r="D47" s="240"/>
      <c r="E47" s="240"/>
      <c r="F47" s="241" t="s">
        <v>202</v>
      </c>
      <c r="G47" s="241"/>
      <c r="H47" s="242" t="s">
        <v>185</v>
      </c>
      <c r="I47" s="242"/>
      <c r="J47" s="242"/>
      <c r="K47" s="242"/>
      <c r="L47" s="242"/>
      <c r="M47" s="239"/>
    </row>
    <row r="48" spans="1:13" ht="12" customHeight="1">
      <c r="A48" s="248"/>
      <c r="B48" s="248"/>
      <c r="C48" s="248"/>
      <c r="D48" s="248"/>
      <c r="E48" s="248"/>
      <c r="F48" s="249"/>
      <c r="G48" s="249"/>
      <c r="H48" s="250"/>
      <c r="I48" s="250"/>
      <c r="J48" s="250"/>
      <c r="K48" s="250"/>
      <c r="L48" s="250"/>
      <c r="M48" s="239"/>
    </row>
    <row r="49" spans="1:13" ht="12">
      <c r="A49" s="246"/>
      <c r="B49" s="246"/>
      <c r="C49" s="246"/>
      <c r="D49" s="246"/>
      <c r="E49" s="246"/>
      <c r="F49" s="251"/>
      <c r="G49" s="251"/>
      <c r="H49" s="252"/>
      <c r="I49" s="252"/>
      <c r="J49" s="252"/>
      <c r="K49" s="252"/>
      <c r="L49" s="252"/>
      <c r="M49" s="239"/>
    </row>
    <row r="50" spans="1:13" ht="12">
      <c r="A50" s="240" t="s">
        <v>192</v>
      </c>
      <c r="B50" s="240"/>
      <c r="C50" s="240"/>
      <c r="D50" s="240"/>
      <c r="E50" s="240"/>
      <c r="F50" s="241" t="s">
        <v>202</v>
      </c>
      <c r="G50" s="241"/>
      <c r="H50" s="242" t="s">
        <v>185</v>
      </c>
      <c r="I50" s="242"/>
      <c r="J50" s="242"/>
      <c r="K50" s="242"/>
      <c r="L50" s="242"/>
      <c r="M50" s="239"/>
    </row>
    <row r="51" spans="1:13" ht="12" customHeight="1">
      <c r="A51" s="248"/>
      <c r="B51" s="248"/>
      <c r="C51" s="248"/>
      <c r="D51" s="248"/>
      <c r="E51" s="248"/>
      <c r="F51" s="249"/>
      <c r="G51" s="249"/>
      <c r="H51" s="250"/>
      <c r="I51" s="250"/>
      <c r="J51" s="250"/>
      <c r="K51" s="250"/>
      <c r="L51" s="250"/>
      <c r="M51" s="239"/>
    </row>
    <row r="52" spans="1:13" ht="12">
      <c r="A52" s="246"/>
      <c r="B52" s="246"/>
      <c r="C52" s="246"/>
      <c r="D52" s="246"/>
      <c r="E52" s="246"/>
      <c r="F52" s="251"/>
      <c r="G52" s="251"/>
      <c r="H52" s="252"/>
      <c r="I52" s="252"/>
      <c r="J52" s="252"/>
      <c r="K52" s="252"/>
      <c r="L52" s="252"/>
      <c r="M52" s="239"/>
    </row>
    <row r="53" spans="1:13" ht="12">
      <c r="A53" s="240" t="s">
        <v>193</v>
      </c>
      <c r="B53" s="240"/>
      <c r="C53" s="240"/>
      <c r="D53" s="240"/>
      <c r="E53" s="240"/>
      <c r="F53" s="241" t="s">
        <v>202</v>
      </c>
      <c r="G53" s="241"/>
      <c r="H53" s="242" t="s">
        <v>185</v>
      </c>
      <c r="I53" s="242"/>
      <c r="J53" s="242"/>
      <c r="K53" s="242"/>
      <c r="L53" s="242"/>
      <c r="M53" s="239"/>
    </row>
    <row r="54" spans="1:13" ht="12" customHeight="1">
      <c r="A54" s="248"/>
      <c r="B54" s="248"/>
      <c r="C54" s="248"/>
      <c r="D54" s="248"/>
      <c r="E54" s="248"/>
      <c r="F54" s="249"/>
      <c r="G54" s="249"/>
      <c r="H54" s="250"/>
      <c r="I54" s="250"/>
      <c r="J54" s="250"/>
      <c r="K54" s="250"/>
      <c r="L54" s="250"/>
      <c r="M54" s="239"/>
    </row>
    <row r="55" spans="1:13" ht="12">
      <c r="A55" s="246"/>
      <c r="B55" s="246"/>
      <c r="C55" s="246"/>
      <c r="D55" s="246"/>
      <c r="E55" s="246"/>
      <c r="F55" s="251"/>
      <c r="G55" s="251"/>
      <c r="H55" s="252"/>
      <c r="I55" s="252"/>
      <c r="J55" s="252"/>
      <c r="K55" s="252"/>
      <c r="L55" s="252"/>
      <c r="M55" s="239"/>
    </row>
  </sheetData>
  <sheetProtection selectLockedCells="1" selectUnlockedCells="1"/>
  <mergeCells count="101">
    <mergeCell ref="C8:G8"/>
    <mergeCell ref="H8:L8"/>
    <mergeCell ref="C9:G9"/>
    <mergeCell ref="H9:L9"/>
    <mergeCell ref="B14:F14"/>
    <mergeCell ref="G14:K14"/>
    <mergeCell ref="B15:F15"/>
    <mergeCell ref="G15:K15"/>
    <mergeCell ref="B19:F19"/>
    <mergeCell ref="G19:H19"/>
    <mergeCell ref="I19:M19"/>
    <mergeCell ref="B20:F20"/>
    <mergeCell ref="G20:H20"/>
    <mergeCell ref="I20:M20"/>
    <mergeCell ref="B24:F24"/>
    <mergeCell ref="G24:H24"/>
    <mergeCell ref="I24:M24"/>
    <mergeCell ref="B25:F25"/>
    <mergeCell ref="G25:H25"/>
    <mergeCell ref="I25:M25"/>
    <mergeCell ref="A29:E29"/>
    <mergeCell ref="F29:G29"/>
    <mergeCell ref="H29:L29"/>
    <mergeCell ref="A30:E30"/>
    <mergeCell ref="F30:G30"/>
    <mergeCell ref="H30:L30"/>
    <mergeCell ref="A31:E31"/>
    <mergeCell ref="F31:G31"/>
    <mergeCell ref="H31:L31"/>
    <mergeCell ref="A32:E32"/>
    <mergeCell ref="F32:G32"/>
    <mergeCell ref="H32:L32"/>
    <mergeCell ref="A33:E33"/>
    <mergeCell ref="F33:G33"/>
    <mergeCell ref="H33:L33"/>
    <mergeCell ref="A34:E34"/>
    <mergeCell ref="F34:G34"/>
    <mergeCell ref="H34:L34"/>
    <mergeCell ref="A35:E35"/>
    <mergeCell ref="F35:G35"/>
    <mergeCell ref="H35:L35"/>
    <mergeCell ref="A36:E36"/>
    <mergeCell ref="F36:G36"/>
    <mergeCell ref="H36:L36"/>
    <mergeCell ref="A37:E37"/>
    <mergeCell ref="F37:G37"/>
    <mergeCell ref="H37:L37"/>
    <mergeCell ref="A38:E38"/>
    <mergeCell ref="F38:G38"/>
    <mergeCell ref="H38:L38"/>
    <mergeCell ref="A39:E39"/>
    <mergeCell ref="F39:G39"/>
    <mergeCell ref="H39:L39"/>
    <mergeCell ref="A40:E40"/>
    <mergeCell ref="F40:G40"/>
    <mergeCell ref="H40:L40"/>
    <mergeCell ref="A41:E41"/>
    <mergeCell ref="F41:G41"/>
    <mergeCell ref="H41:L41"/>
    <mergeCell ref="A42:E42"/>
    <mergeCell ref="F42:G42"/>
    <mergeCell ref="H42:L42"/>
    <mergeCell ref="A43:E43"/>
    <mergeCell ref="F43:G43"/>
    <mergeCell ref="H43:L43"/>
    <mergeCell ref="A44:E44"/>
    <mergeCell ref="F44:G44"/>
    <mergeCell ref="H44:L44"/>
    <mergeCell ref="A45:E45"/>
    <mergeCell ref="F45:G45"/>
    <mergeCell ref="H45:L45"/>
    <mergeCell ref="A46:E46"/>
    <mergeCell ref="F46:G46"/>
    <mergeCell ref="H46:L46"/>
    <mergeCell ref="A47:E47"/>
    <mergeCell ref="F47:G47"/>
    <mergeCell ref="H47:L47"/>
    <mergeCell ref="A48:E48"/>
    <mergeCell ref="F48:G48"/>
    <mergeCell ref="H48:L48"/>
    <mergeCell ref="A49:E49"/>
    <mergeCell ref="F49:G49"/>
    <mergeCell ref="H49:L49"/>
    <mergeCell ref="A50:E50"/>
    <mergeCell ref="F50:G50"/>
    <mergeCell ref="H50:L50"/>
    <mergeCell ref="A51:E51"/>
    <mergeCell ref="F51:G51"/>
    <mergeCell ref="H51:L51"/>
    <mergeCell ref="A52:E52"/>
    <mergeCell ref="F52:G52"/>
    <mergeCell ref="H52:L52"/>
    <mergeCell ref="A53:E53"/>
    <mergeCell ref="F53:G53"/>
    <mergeCell ref="H53:L53"/>
    <mergeCell ref="A54:E54"/>
    <mergeCell ref="F54:G54"/>
    <mergeCell ref="H54:L54"/>
    <mergeCell ref="A55:E55"/>
    <mergeCell ref="F55:G55"/>
    <mergeCell ref="H55:L55"/>
  </mergeCells>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2016-01-26T13:40:25Z</dcterms:modified>
  <cp:category/>
  <cp:version/>
  <cp:contentType/>
  <cp:contentStatus/>
  <cp:revision>3</cp:revision>
</cp:coreProperties>
</file>